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5. KAP (KFO-LO)\"/>
    </mc:Choice>
  </mc:AlternateContent>
  <xr:revisionPtr revIDLastSave="0" documentId="13_ncr:1_{555B4F5F-69DE-49A1-B05C-EBF71470DB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F32" i="1" l="1"/>
  <c r="N9" i="1" l="1"/>
  <c r="M32" i="1" l="1"/>
  <c r="L32" i="1"/>
  <c r="K32" i="1"/>
  <c r="J32" i="1"/>
  <c r="I32" i="1"/>
  <c r="H32" i="1"/>
  <c r="G32" i="1"/>
  <c r="E32" i="1"/>
  <c r="D32" i="1"/>
  <c r="C32" i="1"/>
  <c r="B32" i="1"/>
  <c r="N31" i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C16" i="1"/>
  <c r="D16" i="1"/>
  <c r="E16" i="1"/>
  <c r="F16" i="1"/>
  <c r="G16" i="1"/>
  <c r="I16" i="1"/>
  <c r="J16" i="1"/>
  <c r="K16" i="1"/>
  <c r="L16" i="1"/>
  <c r="M16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<sst xmlns="http://schemas.openxmlformats.org/spreadsheetml/2006/main" count="22" uniqueCount="13">
  <si>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</si>
  <si>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</si>
  <si>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</si>
  <si>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</si>
  <si>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</si>
  <si>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</si>
  <si>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FUTUR PENSION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</si>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</sst>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3" fontId="2" fillId="2" borderId="0" xfId="2" applyNumberFormat="1" applyAlignment="1">
      <alignment horizontal="right"/>
      <protection locked="0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2" fillId="2" borderId="0" xfId="2" applyNumberFormat="1" applyAlignment="1">
      <alignment vertical="center" readingOrder="1"/>
      <protection locked="0"/>
    </xf>
    <xf numFmtId="3" fontId="3" fillId="3" borderId="0" xfId="3" applyNumberFormat="1" applyAlignment="1">
      <alignment vertical="center"/>
    </xf>
    <xf numFmtId="3" fontId="5" fillId="0" borderId="0" xfId="0" applyNumberFormat="1" applyFont="1" applyAlignment="1"/>
    <xf numFmtId="3" fontId="4" fillId="0" borderId="0" xfId="0" applyNumberFormat="1" applyFont="1" applyAlignment="1">
      <alignment horizontal="right"/>
    </xf>
    <xf numFmtId="0" fontId="7" fillId="0" borderId="0" xfId="0" applyFont="1"/>
    <xf numFmtId="10" fontId="5" fillId="0" borderId="0" xfId="1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16" workbookViewId="0">
      <selection activeCell="C31" sqref="C31"/>
    </sheetView>
  </sheetViews>
  <sheetFormatPr defaultRowHeight="14.5" x14ac:dyDescent="0.35"/>
  <cols>
    <col min="1" max="1" width="52" bestFit="1" customWidth="1"/>
    <col min="2" max="2" width="9.81640625" bestFit="1" customWidth="1"/>
    <col min="3" max="3" width="10.81640625" bestFit="1" customWidth="1"/>
    <col min="4" max="4" width="9.81640625" style="18" bestFit="1" customWidth="1"/>
    <col min="5" max="5" width="9.81640625" bestFit="1" customWidth="1"/>
    <col min="6" max="6" width="11.26953125" style="21" customWidth="1"/>
    <col min="7" max="8" width="9.81640625" bestFit="1" customWidth="1"/>
    <col min="9" max="9" width="11.81640625" customWidth="1"/>
    <col min="10" max="11" width="9.81640625" bestFit="1" customWidth="1"/>
    <col min="12" max="12" width="10.6328125" customWidth="1"/>
    <col min="13" max="13" width="9.36328125" bestFit="1" customWidth="1"/>
    <col min="14" max="14" width="12.1796875" customWidth="1"/>
    <col min="15" max="15" width="18.81640625" bestFit="1" customWidth="1"/>
  </cols>
  <sheetData>
    <row r="1" spans="1:17" ht="15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7" ht="15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7" ht="1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7" ht="15" customHeight="1" x14ac:dyDescent="0.35">
      <c r="B4" s="2"/>
      <c r="C4" s="2"/>
      <c r="D4" s="13"/>
      <c r="E4" s="2"/>
      <c r="G4" s="2"/>
      <c r="H4" s="2"/>
      <c r="I4" s="2"/>
      <c r="J4" s="2"/>
      <c r="K4" s="2"/>
      <c r="L4" s="2"/>
      <c r="M4" s="2"/>
    </row>
    <row r="5" spans="1:17" ht="30" customHeight="1" x14ac:dyDescent="0.35">
      <c r="A5" s="3" t="s">
        <v>9</v>
      </c>
      <c r="B5" s="4"/>
      <c r="C5" s="4"/>
      <c r="D5" s="19"/>
      <c r="E5" s="4"/>
      <c r="F5" s="22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35">
      <c r="A6" s="5"/>
      <c r="B6" s="6"/>
      <c r="C6" s="6"/>
      <c r="D6" s="20"/>
      <c r="E6" s="6"/>
      <c r="F6" s="23"/>
      <c r="G6" s="6"/>
      <c r="H6" s="6"/>
      <c r="I6" s="6"/>
      <c r="J6" s="6"/>
      <c r="K6" s="6"/>
      <c r="L6" s="6"/>
      <c r="M6" s="6"/>
      <c r="N6" s="6"/>
      <c r="O6" s="6"/>
    </row>
    <row r="7" spans="1:17" ht="15" customHeight="1" x14ac:dyDescent="0.35">
      <c r="B7" s="2"/>
      <c r="C7" s="2"/>
      <c r="D7" s="17"/>
      <c r="E7" s="2"/>
      <c r="G7" s="2"/>
      <c r="H7" s="2"/>
      <c r="I7" s="2"/>
      <c r="J7" s="2"/>
      <c r="K7" s="2"/>
      <c r="L7" s="2"/>
      <c r="M7" s="2"/>
    </row>
    <row r="8" spans="1:17" ht="15" customHeight="1" x14ac:dyDescent="0.35">
      <c r="A8" s="7" t="s">
        <v>0</v>
      </c>
      <c r="B8" s="8">
        <v>202301</v>
      </c>
      <c r="C8" s="8">
        <v>202302</v>
      </c>
      <c r="D8" s="8">
        <v>202303</v>
      </c>
      <c r="E8" s="8">
        <v>202304</v>
      </c>
      <c r="F8" s="8">
        <v>202305</v>
      </c>
      <c r="G8" s="8">
        <v>202306</v>
      </c>
      <c r="H8" s="8">
        <v>202307</v>
      </c>
      <c r="I8" s="8">
        <v>202308</v>
      </c>
      <c r="J8" s="8">
        <v>202309</v>
      </c>
      <c r="K8" s="8">
        <v>202310</v>
      </c>
      <c r="L8" s="8">
        <v>202311</v>
      </c>
      <c r="M8" s="8">
        <v>202312</v>
      </c>
      <c r="N8" s="8" t="s">
        <v>1</v>
      </c>
      <c r="O8" s="8" t="s">
        <v>2</v>
      </c>
    </row>
    <row r="9" spans="1:17" s="11" customFormat="1" x14ac:dyDescent="0.35">
      <c r="A9" s="12" t="s">
        <v>10</v>
      </c>
      <c r="B9" s="9">
        <v>5312391</v>
      </c>
      <c r="C9" s="9">
        <v>4814892</v>
      </c>
      <c r="D9" s="14"/>
      <c r="E9" s="10"/>
      <c r="F9" s="24"/>
      <c r="G9" s="10"/>
      <c r="H9" s="10"/>
      <c r="I9" s="10"/>
      <c r="J9" s="10"/>
      <c r="K9" s="10"/>
      <c r="L9" s="10"/>
      <c r="M9" s="10"/>
      <c r="N9" s="10">
        <f>SUM(B9:M9)</f>
        <v>10127283</v>
      </c>
      <c r="O9" s="27">
        <f>SUM(N9)/N16</f>
        <v>6.0708373002681705E-2</v>
      </c>
    </row>
    <row r="10" spans="1:17" s="11" customFormat="1" x14ac:dyDescent="0.35">
      <c r="A10" s="12" t="s">
        <v>4</v>
      </c>
      <c r="B10" s="9">
        <v>4429176</v>
      </c>
      <c r="C10" s="9">
        <v>4242868</v>
      </c>
      <c r="D10" s="14"/>
      <c r="E10" s="10"/>
      <c r="F10" s="24"/>
      <c r="G10" s="10"/>
      <c r="H10" s="10"/>
      <c r="I10" s="10"/>
      <c r="J10" s="10"/>
      <c r="K10" s="10"/>
      <c r="L10" s="10"/>
      <c r="M10" s="10"/>
      <c r="N10" s="10">
        <f t="shared" ref="N10:N15" si="0">SUM(B10:M10)</f>
        <v>8672044</v>
      </c>
      <c r="O10" s="27">
        <f>SUM(N10)/N16</f>
        <v>5.1984888923087058E-2</v>
      </c>
    </row>
    <row r="11" spans="1:17" s="11" customFormat="1" x14ac:dyDescent="0.35">
      <c r="A11" s="12" t="s">
        <v>5</v>
      </c>
      <c r="B11" s="9">
        <v>3642801</v>
      </c>
      <c r="C11" s="9">
        <v>3420483</v>
      </c>
      <c r="D11" s="14"/>
      <c r="E11" s="10"/>
      <c r="F11" s="24"/>
      <c r="G11" s="10"/>
      <c r="H11" s="10"/>
      <c r="I11" s="10"/>
      <c r="J11" s="10"/>
      <c r="K11" s="10"/>
      <c r="L11" s="10"/>
      <c r="M11" s="10"/>
      <c r="N11" s="10">
        <f t="shared" si="0"/>
        <v>7063284</v>
      </c>
      <c r="O11" s="27">
        <f>SUM(N11)/N16</f>
        <v>4.2341117523414094E-2</v>
      </c>
    </row>
    <row r="12" spans="1:17" s="11" customFormat="1" x14ac:dyDescent="0.35">
      <c r="A12" s="12" t="s">
        <v>3</v>
      </c>
      <c r="B12" s="9">
        <v>2293911</v>
      </c>
      <c r="C12" s="9">
        <v>2262816</v>
      </c>
      <c r="D12" s="14"/>
      <c r="E12" s="10"/>
      <c r="F12" s="24"/>
      <c r="G12" s="10"/>
      <c r="H12" s="10"/>
      <c r="I12" s="10"/>
      <c r="J12" s="10"/>
      <c r="K12" s="10"/>
      <c r="L12" s="10"/>
      <c r="M12" s="10"/>
      <c r="N12" s="10">
        <f t="shared" si="0"/>
        <v>4556727</v>
      </c>
      <c r="O12" s="27">
        <f>SUM(N12)/N16</f>
        <v>2.7315468757749813E-2</v>
      </c>
    </row>
    <row r="13" spans="1:17" s="11" customFormat="1" x14ac:dyDescent="0.35">
      <c r="A13" s="12" t="s">
        <v>6</v>
      </c>
      <c r="B13" s="9">
        <v>855725</v>
      </c>
      <c r="C13" s="9">
        <v>751027</v>
      </c>
      <c r="D13" s="14"/>
      <c r="E13" s="10"/>
      <c r="F13" s="24"/>
      <c r="G13" s="10"/>
      <c r="H13" s="10"/>
      <c r="I13" s="10"/>
      <c r="J13" s="10"/>
      <c r="K13" s="10"/>
      <c r="L13" s="10"/>
      <c r="M13" s="10"/>
      <c r="N13" s="10">
        <f t="shared" si="0"/>
        <v>1606752</v>
      </c>
      <c r="O13" s="27">
        <f>SUM(N13)/N16</f>
        <v>9.6317343693076256E-3</v>
      </c>
    </row>
    <row r="14" spans="1:17" s="11" customFormat="1" x14ac:dyDescent="0.35">
      <c r="A14" s="12" t="s">
        <v>11</v>
      </c>
      <c r="B14" s="9">
        <v>70374321</v>
      </c>
      <c r="C14" s="9">
        <v>64417982</v>
      </c>
      <c r="D14" s="14"/>
      <c r="E14" s="10"/>
      <c r="F14" s="24"/>
      <c r="G14" s="10"/>
      <c r="H14" s="10"/>
      <c r="I14" s="10"/>
      <c r="J14" s="10"/>
      <c r="K14" s="10"/>
      <c r="L14" s="10"/>
      <c r="M14" s="10"/>
      <c r="N14" s="10">
        <f t="shared" si="0"/>
        <v>134792303</v>
      </c>
      <c r="O14" s="27">
        <f>SUM(N14)/N16</f>
        <v>0.80801745230329713</v>
      </c>
    </row>
    <row r="15" spans="1:17" s="11" customFormat="1" x14ac:dyDescent="0.35">
      <c r="A15" s="12" t="s">
        <v>8</v>
      </c>
      <c r="B15" s="9">
        <v>161</v>
      </c>
      <c r="C15" s="9">
        <v>0</v>
      </c>
      <c r="D15" s="14">
        <v>0</v>
      </c>
      <c r="E15" s="10">
        <v>0</v>
      </c>
      <c r="F15" s="24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0"/>
        <v>161</v>
      </c>
      <c r="O15" s="27">
        <f>SUM(N15)/N16</f>
        <v>9.6512046255957832E-7</v>
      </c>
    </row>
    <row r="16" spans="1:17" x14ac:dyDescent="0.35">
      <c r="B16" s="25">
        <f>SUM(B9:B15)</f>
        <v>86908486</v>
      </c>
      <c r="C16" s="25">
        <f t="shared" ref="C16:N16" si="1">SUM(C9:C15)</f>
        <v>79910068</v>
      </c>
      <c r="D16" s="25">
        <f t="shared" si="1"/>
        <v>0</v>
      </c>
      <c r="E16" s="25">
        <f t="shared" si="1"/>
        <v>0</v>
      </c>
      <c r="F16" s="25">
        <f t="shared" si="1"/>
        <v>0</v>
      </c>
      <c r="G16" s="25">
        <f t="shared" si="1"/>
        <v>0</v>
      </c>
      <c r="H16" s="25">
        <f>SUM(H9:H15)</f>
        <v>0</v>
      </c>
      <c r="I16" s="25">
        <f t="shared" si="1"/>
        <v>0</v>
      </c>
      <c r="J16" s="25">
        <f t="shared" si="1"/>
        <v>0</v>
      </c>
      <c r="K16" s="25">
        <f t="shared" si="1"/>
        <v>0</v>
      </c>
      <c r="L16" s="25">
        <f t="shared" si="1"/>
        <v>0</v>
      </c>
      <c r="M16" s="25">
        <f t="shared" si="1"/>
        <v>0</v>
      </c>
      <c r="N16" s="25">
        <f t="shared" si="1"/>
        <v>166818554</v>
      </c>
      <c r="O16" s="28">
        <f>SUM(N16/N16)</f>
        <v>1</v>
      </c>
      <c r="P16" s="13"/>
      <c r="Q16" s="13"/>
    </row>
    <row r="17" spans="1:17" x14ac:dyDescent="0.35">
      <c r="C17" s="9"/>
    </row>
    <row r="21" spans="1:17" ht="33" customHeight="1" x14ac:dyDescent="0.4">
      <c r="A21" s="3" t="s">
        <v>7</v>
      </c>
      <c r="B21" s="4"/>
      <c r="C21" s="4"/>
      <c r="D21" s="1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7" x14ac:dyDescent="0.35">
      <c r="A22" s="5"/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7" x14ac:dyDescent="0.35">
      <c r="B23" s="2"/>
      <c r="C23" s="2"/>
      <c r="D23" s="17"/>
      <c r="E23" s="2"/>
      <c r="F23" s="2"/>
      <c r="G23" s="2"/>
      <c r="H23" s="2"/>
      <c r="I23" s="2"/>
      <c r="J23" s="2"/>
      <c r="K23" s="2"/>
      <c r="L23" s="2"/>
      <c r="M23" s="2"/>
    </row>
    <row r="24" spans="1:17" x14ac:dyDescent="0.35">
      <c r="A24" s="7" t="s">
        <v>0</v>
      </c>
      <c r="B24" s="8">
        <v>202301</v>
      </c>
      <c r="C24" s="8">
        <v>202302</v>
      </c>
      <c r="D24" s="8">
        <v>202303</v>
      </c>
      <c r="E24" s="8">
        <v>202304</v>
      </c>
      <c r="F24" s="8">
        <v>202305</v>
      </c>
      <c r="G24" s="8">
        <v>202306</v>
      </c>
      <c r="H24" s="8">
        <v>202307</v>
      </c>
      <c r="I24" s="8">
        <v>202308</v>
      </c>
      <c r="J24" s="8">
        <v>202309</v>
      </c>
      <c r="K24" s="8">
        <v>202310</v>
      </c>
      <c r="L24" s="8">
        <v>202311</v>
      </c>
      <c r="M24" s="8">
        <v>202312</v>
      </c>
      <c r="N24" s="8" t="s">
        <v>1</v>
      </c>
      <c r="O24" s="8" t="s">
        <v>2</v>
      </c>
    </row>
    <row r="25" spans="1:17" x14ac:dyDescent="0.35">
      <c r="A25" s="12" t="s">
        <v>10</v>
      </c>
      <c r="B25" s="2">
        <v>4177</v>
      </c>
      <c r="C25" s="9">
        <v>4097</v>
      </c>
      <c r="D25" s="14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ref="N25:N31" si="2">SUM(B25:M25)</f>
        <v>8274</v>
      </c>
      <c r="O25" s="27">
        <f>SUM(N25)/N32</f>
        <v>5.9497357350879083E-2</v>
      </c>
      <c r="P25" s="11"/>
      <c r="Q25" s="11"/>
    </row>
    <row r="26" spans="1:17" x14ac:dyDescent="0.35">
      <c r="A26" s="12" t="s">
        <v>4</v>
      </c>
      <c r="B26" s="2">
        <v>3652</v>
      </c>
      <c r="C26" s="9">
        <v>3569</v>
      </c>
      <c r="D26" s="14"/>
      <c r="E26" s="10"/>
      <c r="F26" s="10"/>
      <c r="G26" s="10"/>
      <c r="H26" s="10"/>
      <c r="I26" s="10"/>
      <c r="J26" s="10"/>
      <c r="K26" s="10"/>
      <c r="L26" s="10"/>
      <c r="M26" s="10"/>
      <c r="N26" s="10">
        <f t="shared" si="2"/>
        <v>7221</v>
      </c>
      <c r="O26" s="27">
        <f>SUM(N26)/N32</f>
        <v>5.192535864523784E-2</v>
      </c>
      <c r="P26" s="11"/>
      <c r="Q26" s="11"/>
    </row>
    <row r="27" spans="1:17" x14ac:dyDescent="0.35">
      <c r="A27" s="12" t="s">
        <v>5</v>
      </c>
      <c r="B27" s="2">
        <v>2715</v>
      </c>
      <c r="C27" s="9">
        <v>2739</v>
      </c>
      <c r="D27" s="14"/>
      <c r="E27" s="10"/>
      <c r="F27" s="10"/>
      <c r="G27" s="10"/>
      <c r="H27" s="10"/>
      <c r="I27" s="10"/>
      <c r="J27" s="10"/>
      <c r="K27" s="10"/>
      <c r="L27" s="10"/>
      <c r="M27" s="10"/>
      <c r="N27" s="10">
        <f t="shared" si="2"/>
        <v>5454</v>
      </c>
      <c r="O27" s="27">
        <f>SUM(N27)/N32</f>
        <v>3.9219070218962357E-2</v>
      </c>
      <c r="P27" s="11"/>
      <c r="Q27" s="11"/>
    </row>
    <row r="28" spans="1:17" x14ac:dyDescent="0.35">
      <c r="A28" s="12" t="s">
        <v>3</v>
      </c>
      <c r="B28" s="2">
        <v>1667</v>
      </c>
      <c r="C28" s="9">
        <v>1631</v>
      </c>
      <c r="D28" s="14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2"/>
        <v>3298</v>
      </c>
      <c r="O28" s="27">
        <f>SUM(N28)/N32</f>
        <v>2.3715528709596232E-2</v>
      </c>
      <c r="P28" s="11"/>
      <c r="Q28" s="11"/>
    </row>
    <row r="29" spans="1:17" x14ac:dyDescent="0.35">
      <c r="A29" s="12" t="s">
        <v>6</v>
      </c>
      <c r="B29" s="2">
        <v>629</v>
      </c>
      <c r="C29" s="9">
        <v>604</v>
      </c>
      <c r="D29" s="14"/>
      <c r="E29" s="10"/>
      <c r="F29" s="10"/>
      <c r="G29" s="10"/>
      <c r="H29" s="10"/>
      <c r="I29" s="10"/>
      <c r="J29" s="10"/>
      <c r="K29" s="10"/>
      <c r="L29" s="10"/>
      <c r="M29" s="10"/>
      <c r="N29" s="10">
        <f t="shared" si="2"/>
        <v>1233</v>
      </c>
      <c r="O29" s="27">
        <f>SUM(N29)/N32</f>
        <v>8.866357458742315E-3</v>
      </c>
      <c r="P29" s="11"/>
      <c r="Q29" s="11"/>
    </row>
    <row r="30" spans="1:17" x14ac:dyDescent="0.35">
      <c r="A30" s="12" t="s">
        <v>12</v>
      </c>
      <c r="B30" s="2">
        <v>57333</v>
      </c>
      <c r="C30" s="9">
        <v>56251</v>
      </c>
      <c r="D30" s="14"/>
      <c r="E30" s="10"/>
      <c r="F30" s="10"/>
      <c r="G30" s="10"/>
      <c r="H30" s="10"/>
      <c r="I30" s="10"/>
      <c r="J30" s="10"/>
      <c r="K30" s="10"/>
      <c r="L30" s="10"/>
      <c r="M30" s="10"/>
      <c r="N30" s="10">
        <f t="shared" si="2"/>
        <v>113584</v>
      </c>
      <c r="O30" s="27">
        <f>SUM(N30)/N32</f>
        <v>0.81676913673462048</v>
      </c>
      <c r="P30" s="11"/>
      <c r="Q30" s="11"/>
    </row>
    <row r="31" spans="1:17" x14ac:dyDescent="0.35">
      <c r="A31" s="12" t="s">
        <v>8</v>
      </c>
      <c r="B31" s="2">
        <v>1</v>
      </c>
      <c r="C31" s="9">
        <v>0</v>
      </c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>
        <f t="shared" si="2"/>
        <v>1</v>
      </c>
      <c r="O31" s="27">
        <f>SUM(N31)/N32</f>
        <v>7.1908819616725994E-6</v>
      </c>
      <c r="P31" s="11"/>
      <c r="Q31" s="11"/>
    </row>
    <row r="32" spans="1:17" x14ac:dyDescent="0.35">
      <c r="A32" s="26"/>
      <c r="B32" s="2">
        <f>SUM(B25:B31)</f>
        <v>70174</v>
      </c>
      <c r="C32" s="2">
        <f t="shared" ref="C32:N32" si="3">SUM(C25:C31)</f>
        <v>68891</v>
      </c>
      <c r="D32" s="2">
        <f t="shared" si="3"/>
        <v>0</v>
      </c>
      <c r="E32" s="2">
        <f t="shared" si="3"/>
        <v>0</v>
      </c>
      <c r="F32" s="2">
        <f>SUM(F25:F31)</f>
        <v>0</v>
      </c>
      <c r="G32" s="2">
        <f t="shared" si="3"/>
        <v>0</v>
      </c>
      <c r="H32" s="2">
        <f t="shared" si="3"/>
        <v>0</v>
      </c>
      <c r="I32" s="2">
        <f t="shared" si="3"/>
        <v>0</v>
      </c>
      <c r="J32" s="2">
        <f t="shared" si="3"/>
        <v>0</v>
      </c>
      <c r="K32" s="2">
        <f t="shared" si="3"/>
        <v>0</v>
      </c>
      <c r="L32" s="2">
        <f t="shared" si="3"/>
        <v>0</v>
      </c>
      <c r="M32" s="2">
        <f t="shared" si="3"/>
        <v>0</v>
      </c>
      <c r="N32" s="2">
        <f t="shared" si="3"/>
        <v>139065</v>
      </c>
      <c r="O32" s="29">
        <f>SUM(N32)/N32</f>
        <v>1</v>
      </c>
    </row>
    <row r="33" spans="6:6" x14ac:dyDescent="0.3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:G16 B32:E32 G32:M32 I16:M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2023-02-27T12:09:09Z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