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5. KAP (KFO-LO)\Statistik 2022\"/>
    </mc:Choice>
  </mc:AlternateContent>
  <xr:revisionPtr revIDLastSave="0" documentId="13_ncr:1_{ED2DC38F-9673-47D5-BD39-D3D05B7A6C0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emier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" l="1"/>
  <c r="F32" i="1" l="1"/>
  <c r="N9" i="1" l="1"/>
  <c r="M32" i="1" l="1"/>
  <c r="L32" i="1"/>
  <c r="K32" i="1"/>
  <c r="J32" i="1"/>
  <c r="I32" i="1"/>
  <c r="H32" i="1"/>
  <c r="G32" i="1"/>
  <c r="E32" i="1"/>
  <c r="D32" i="1"/>
  <c r="C32" i="1"/>
  <c r="B32" i="1"/>
  <c r="N31" i="1"/>
  <c r="N30" i="1"/>
  <c r="N29" i="1"/>
  <c r="N28" i="1"/>
  <c r="N27" i="1"/>
  <c r="N26" i="1"/>
  <c r="N25" i="1"/>
  <c r="N32" i="1" l="1"/>
  <c r="O32" i="1" s="1"/>
  <c r="O27" i="1" l="1"/>
  <c r="O25" i="1"/>
  <c r="O29" i="1"/>
  <c r="O31" i="1"/>
  <c r="O26" i="1"/>
  <c r="O28" i="1"/>
  <c r="O30" i="1"/>
  <c r="C16" i="1"/>
  <c r="D16" i="1"/>
  <c r="E16" i="1"/>
  <c r="F16" i="1"/>
  <c r="G16" i="1"/>
  <c r="I16" i="1"/>
  <c r="J16" i="1"/>
  <c r="K16" i="1"/>
  <c r="L16" i="1"/>
  <c r="M16" i="1"/>
  <c r="B16" i="1"/>
  <c r="N15" i="1"/>
  <c r="N10" i="1" l="1"/>
  <c r="N11" i="1"/>
  <c r="N12" i="1"/>
  <c r="N13" i="1"/>
  <c r="N14" i="1"/>
  <c r="N16" i="1" l="1"/>
  <c r="O15" i="1" s="1"/>
  <c r="O10" i="1" l="1"/>
  <c r="O11" i="1"/>
  <c r="O9" i="1"/>
  <c r="O16" i="1"/>
  <c r="O13" i="1"/>
  <c r="O14" i="1"/>
  <c r="O12" i="1"/>
</calcChain>
</file>

<file path=xl/sharedStrings.xml><?xml version="1.0" encoding="utf-8"?>
<sst xmlns="http://schemas.openxmlformats.org/spreadsheetml/2006/main" count="22" uniqueCount="12">
  <si>
    <t>Försäkringsbolag</t>
  </si>
  <si>
    <t>Totalt</t>
  </si>
  <si>
    <t>Procentfördelning</t>
  </si>
  <si>
    <t>FOLKSAM LIV</t>
  </si>
  <si>
    <t>SWEDBANK FOND</t>
  </si>
  <si>
    <t>KPA LIV</t>
  </si>
  <si>
    <t>FOLKSAM LO FOND</t>
  </si>
  <si>
    <t>FUTUR PENSION</t>
  </si>
  <si>
    <t>Förmedlingsstatistik GTP Antal individer</t>
  </si>
  <si>
    <t>FOLKSAM LIV (förval)</t>
  </si>
  <si>
    <t>EJ LÄNGRE VALBARA BOLAG</t>
  </si>
  <si>
    <t>Förmedlingsstatistik GTP Avser förmedlat belopp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</si>
</sst>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31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4" fillId="0" borderId="0" xfId="0" applyNumberFormat="1" applyFont="1"/>
    <xf numFmtId="3" fontId="5" fillId="0" borderId="0" xfId="0" applyNumberFormat="1" applyFont="1"/>
    <xf numFmtId="0" fontId="0" fillId="0" borderId="0" xfId="0" applyFont="1"/>
    <xf numFmtId="0" fontId="6" fillId="0" borderId="0" xfId="0" applyFont="1" applyFill="1" applyBorder="1" applyAlignment="1">
      <alignment horizontal="left"/>
    </xf>
    <xf numFmtId="3" fontId="0" fillId="0" borderId="0" xfId="0" applyNumberFormat="1" applyAlignment="1">
      <alignment horizontal="right"/>
    </xf>
    <xf numFmtId="3" fontId="5" fillId="0" borderId="0" xfId="0" applyNumberFormat="1" applyFont="1" applyAlignment="1">
      <alignment horizontal="right"/>
    </xf>
    <xf numFmtId="3" fontId="2" fillId="2" borderId="0" xfId="2" applyNumberFormat="1" applyAlignment="1">
      <alignment horizontal="right"/>
      <protection locked="0"/>
    </xf>
    <xf numFmtId="3" fontId="3" fillId="3" borderId="0" xfId="3" applyNumberFormat="1" applyAlignment="1">
      <alignment horizontal="right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Alignment="1"/>
    <xf numFmtId="3" fontId="2" fillId="2" borderId="0" xfId="2" applyNumberFormat="1" applyAlignment="1">
      <alignment vertical="center" readingOrder="1"/>
      <protection locked="0"/>
    </xf>
    <xf numFmtId="3" fontId="3" fillId="3" borderId="0" xfId="3" applyNumberFormat="1" applyAlignment="1">
      <alignment vertical="center"/>
    </xf>
    <xf numFmtId="3" fontId="5" fillId="0" borderId="0" xfId="0" applyNumberFormat="1" applyFont="1" applyAlignment="1"/>
    <xf numFmtId="3" fontId="4" fillId="0" borderId="0" xfId="0" applyNumberFormat="1" applyFont="1" applyAlignment="1">
      <alignment horizontal="right"/>
    </xf>
    <xf numFmtId="0" fontId="7" fillId="0" borderId="0" xfId="0" applyFont="1"/>
    <xf numFmtId="10" fontId="5" fillId="0" borderId="0" xfId="1" applyNumberFormat="1" applyFont="1" applyAlignment="1">
      <alignment horizontal="right"/>
    </xf>
    <xf numFmtId="10" fontId="4" fillId="0" borderId="0" xfId="0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topLeftCell="B22" workbookViewId="0">
      <selection activeCell="M32" sqref="M32"/>
    </sheetView>
  </sheetViews>
  <sheetFormatPr defaultRowHeight="14.5" x14ac:dyDescent="0.35"/>
  <cols>
    <col min="1" max="1" width="52" bestFit="1" customWidth="1"/>
    <col min="2" max="2" width="9.81640625" bestFit="1" customWidth="1"/>
    <col min="3" max="3" width="10.81640625" bestFit="1" customWidth="1"/>
    <col min="4" max="4" width="9.81640625" style="18" bestFit="1" customWidth="1"/>
    <col min="5" max="5" width="9.81640625" bestFit="1" customWidth="1"/>
    <col min="6" max="6" width="11.26953125" style="21" customWidth="1"/>
    <col min="7" max="8" width="9.81640625" bestFit="1" customWidth="1"/>
    <col min="9" max="9" width="11.81640625" customWidth="1"/>
    <col min="10" max="11" width="9.81640625" bestFit="1" customWidth="1"/>
    <col min="12" max="12" width="10.6328125" customWidth="1"/>
    <col min="13" max="13" width="9.36328125" bestFit="1" customWidth="1"/>
    <col min="14" max="14" width="12.1796875" customWidth="1"/>
    <col min="15" max="15" width="18.81640625" bestFit="1" customWidth="1"/>
  </cols>
  <sheetData>
    <row r="1" spans="1:17" ht="15" customHeight="1" x14ac:dyDescent="0.3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"/>
    </row>
    <row r="2" spans="1:17" ht="15" customHeight="1" x14ac:dyDescent="0.3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1"/>
    </row>
    <row r="3" spans="1:17" ht="15" customHeight="1" x14ac:dyDescent="0.3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1"/>
    </row>
    <row r="4" spans="1:17" ht="15" customHeight="1" x14ac:dyDescent="0.35">
      <c r="B4" s="2"/>
      <c r="C4" s="2"/>
      <c r="D4" s="13"/>
      <c r="E4" s="2"/>
      <c r="G4" s="2"/>
      <c r="H4" s="2"/>
      <c r="I4" s="2"/>
      <c r="J4" s="2"/>
      <c r="K4" s="2"/>
      <c r="L4" s="2"/>
      <c r="M4" s="2"/>
    </row>
    <row r="5" spans="1:17" ht="30" customHeight="1" x14ac:dyDescent="0.35">
      <c r="A5" s="3" t="s">
        <v>11</v>
      </c>
      <c r="B5" s="4"/>
      <c r="C5" s="4"/>
      <c r="D5" s="19"/>
      <c r="E5" s="4"/>
      <c r="F5" s="22"/>
      <c r="G5" s="4"/>
      <c r="H5" s="4"/>
      <c r="I5" s="4"/>
      <c r="J5" s="4"/>
      <c r="K5" s="4"/>
      <c r="L5" s="4"/>
      <c r="M5" s="4"/>
      <c r="N5" s="4"/>
      <c r="O5" s="4"/>
    </row>
    <row r="6" spans="1:17" ht="15" customHeight="1" x14ac:dyDescent="0.35">
      <c r="A6" s="5"/>
      <c r="B6" s="6"/>
      <c r="C6" s="6"/>
      <c r="D6" s="20"/>
      <c r="E6" s="6"/>
      <c r="F6" s="23"/>
      <c r="G6" s="6"/>
      <c r="H6" s="6"/>
      <c r="I6" s="6"/>
      <c r="J6" s="6"/>
      <c r="K6" s="6"/>
      <c r="L6" s="6"/>
      <c r="M6" s="6"/>
      <c r="N6" s="6"/>
      <c r="O6" s="6"/>
    </row>
    <row r="7" spans="1:17" ht="15" customHeight="1" x14ac:dyDescent="0.35">
      <c r="B7" s="2"/>
      <c r="C7" s="2"/>
      <c r="D7" s="17"/>
      <c r="E7" s="2"/>
      <c r="G7" s="2"/>
      <c r="H7" s="2"/>
      <c r="I7" s="2"/>
      <c r="J7" s="2"/>
      <c r="K7" s="2"/>
      <c r="L7" s="2"/>
      <c r="M7" s="2"/>
    </row>
    <row r="8" spans="1:17" ht="15" customHeight="1" x14ac:dyDescent="0.35">
      <c r="A8" s="7" t="s">
        <v>0</v>
      </c>
      <c r="B8" s="8">
        <v>202201</v>
      </c>
      <c r="C8" s="8">
        <v>202202</v>
      </c>
      <c r="D8" s="8">
        <v>202203</v>
      </c>
      <c r="E8" s="8">
        <v>202204</v>
      </c>
      <c r="F8" s="8">
        <v>202205</v>
      </c>
      <c r="G8" s="8">
        <v>202206</v>
      </c>
      <c r="H8" s="8">
        <v>202207</v>
      </c>
      <c r="I8" s="8">
        <v>202208</v>
      </c>
      <c r="J8" s="8">
        <v>202209</v>
      </c>
      <c r="K8" s="8">
        <v>202210</v>
      </c>
      <c r="L8" s="8">
        <v>202211</v>
      </c>
      <c r="M8" s="8">
        <v>202212</v>
      </c>
      <c r="N8" s="8" t="s">
        <v>1</v>
      </c>
      <c r="O8" s="8" t="s">
        <v>2</v>
      </c>
    </row>
    <row r="9" spans="1:17" s="11" customFormat="1" x14ac:dyDescent="0.35">
      <c r="A9" s="12" t="s">
        <v>3</v>
      </c>
      <c r="B9" s="9">
        <v>4800087</v>
      </c>
      <c r="C9" s="9">
        <v>5043908</v>
      </c>
      <c r="D9" s="14">
        <v>5134768</v>
      </c>
      <c r="E9" s="10">
        <v>4558703</v>
      </c>
      <c r="F9" s="24">
        <v>5036292</v>
      </c>
      <c r="G9" s="10">
        <v>4976480</v>
      </c>
      <c r="H9" s="10">
        <v>5389664</v>
      </c>
      <c r="I9" s="10">
        <v>5836342</v>
      </c>
      <c r="J9" s="10">
        <v>4791357</v>
      </c>
      <c r="K9" s="10">
        <v>3247633</v>
      </c>
      <c r="L9" s="10">
        <v>7690868</v>
      </c>
      <c r="M9" s="10">
        <v>4798943</v>
      </c>
      <c r="N9" s="10">
        <f>SUM(B9:M9)</f>
        <v>61305045</v>
      </c>
      <c r="O9" s="27">
        <f>SUM(N9)/N16</f>
        <v>5.9540595243846355E-2</v>
      </c>
    </row>
    <row r="10" spans="1:17" s="11" customFormat="1" x14ac:dyDescent="0.35">
      <c r="A10" s="12" t="s">
        <v>5</v>
      </c>
      <c r="B10" s="9">
        <v>4104487</v>
      </c>
      <c r="C10" s="9">
        <v>4314533</v>
      </c>
      <c r="D10" s="14">
        <v>4612241</v>
      </c>
      <c r="E10" s="10">
        <v>4101917</v>
      </c>
      <c r="F10" s="24">
        <v>4824620</v>
      </c>
      <c r="G10" s="10">
        <v>4206571</v>
      </c>
      <c r="H10" s="10">
        <v>5104348</v>
      </c>
      <c r="I10" s="10">
        <v>5336991</v>
      </c>
      <c r="J10" s="10">
        <v>4309222</v>
      </c>
      <c r="K10" s="10">
        <v>3545943</v>
      </c>
      <c r="L10" s="10">
        <v>6297653</v>
      </c>
      <c r="M10" s="10">
        <v>4319857</v>
      </c>
      <c r="N10" s="10">
        <f t="shared" ref="N10:N15" si="0">SUM(B10:M10)</f>
        <v>55078383</v>
      </c>
      <c r="O10" s="27">
        <f>SUM(N10)/N16</f>
        <v>5.3493145774357528E-2</v>
      </c>
    </row>
    <row r="11" spans="1:17" s="11" customFormat="1" x14ac:dyDescent="0.35">
      <c r="A11" s="12" t="s">
        <v>6</v>
      </c>
      <c r="B11" s="9">
        <v>3488135</v>
      </c>
      <c r="C11" s="9">
        <v>3452801</v>
      </c>
      <c r="D11" s="14">
        <v>3615196</v>
      </c>
      <c r="E11" s="10">
        <v>3369411</v>
      </c>
      <c r="F11" s="24">
        <v>3777225</v>
      </c>
      <c r="G11" s="10">
        <v>3414415</v>
      </c>
      <c r="H11" s="10">
        <v>4129616</v>
      </c>
      <c r="I11" s="10">
        <v>4180983</v>
      </c>
      <c r="J11" s="10">
        <v>3452196</v>
      </c>
      <c r="K11" s="10">
        <v>2598156</v>
      </c>
      <c r="L11" s="10">
        <v>5465399</v>
      </c>
      <c r="M11" s="10">
        <v>3544179</v>
      </c>
      <c r="N11" s="10">
        <f t="shared" si="0"/>
        <v>44487712</v>
      </c>
      <c r="O11" s="27">
        <f>SUM(N11)/N16</f>
        <v>4.3207289930491145E-2</v>
      </c>
    </row>
    <row r="12" spans="1:17" s="11" customFormat="1" x14ac:dyDescent="0.35">
      <c r="A12" s="12" t="s">
        <v>4</v>
      </c>
      <c r="B12" s="9">
        <v>2195337</v>
      </c>
      <c r="C12" s="9">
        <v>2187160</v>
      </c>
      <c r="D12" s="14">
        <v>2103534</v>
      </c>
      <c r="E12" s="10">
        <v>1895900</v>
      </c>
      <c r="F12" s="24">
        <v>2303198</v>
      </c>
      <c r="G12" s="10">
        <v>2194214</v>
      </c>
      <c r="H12" s="10">
        <v>2260368</v>
      </c>
      <c r="I12" s="10">
        <v>2680973</v>
      </c>
      <c r="J12" s="10">
        <v>2006201</v>
      </c>
      <c r="K12" s="10">
        <v>1723258</v>
      </c>
      <c r="L12" s="10">
        <v>3304760</v>
      </c>
      <c r="M12" s="10">
        <v>2086765</v>
      </c>
      <c r="N12" s="10">
        <f t="shared" si="0"/>
        <v>26941668</v>
      </c>
      <c r="O12" s="27">
        <f>SUM(N12)/N16</f>
        <v>2.6166246996182575E-2</v>
      </c>
    </row>
    <row r="13" spans="1:17" s="11" customFormat="1" x14ac:dyDescent="0.35">
      <c r="A13" s="12" t="s">
        <v>7</v>
      </c>
      <c r="B13" s="9">
        <v>740176</v>
      </c>
      <c r="C13" s="9">
        <v>879802</v>
      </c>
      <c r="D13" s="14">
        <v>766493</v>
      </c>
      <c r="E13" s="10">
        <v>632674</v>
      </c>
      <c r="F13" s="24">
        <v>801126</v>
      </c>
      <c r="G13" s="10">
        <v>764904</v>
      </c>
      <c r="H13" s="10">
        <v>832647</v>
      </c>
      <c r="I13" s="10">
        <v>923938</v>
      </c>
      <c r="J13" s="10">
        <v>773256</v>
      </c>
      <c r="K13" s="10">
        <v>672833</v>
      </c>
      <c r="L13" s="10">
        <v>1090786</v>
      </c>
      <c r="M13" s="10">
        <v>722304</v>
      </c>
      <c r="N13" s="10">
        <f t="shared" si="0"/>
        <v>9600939</v>
      </c>
      <c r="O13" s="27">
        <f>SUM(N13)/N16</f>
        <v>9.3246097928785295E-3</v>
      </c>
    </row>
    <row r="14" spans="1:17" s="11" customFormat="1" x14ac:dyDescent="0.35">
      <c r="A14" s="12" t="s">
        <v>9</v>
      </c>
      <c r="B14" s="9">
        <v>62949768</v>
      </c>
      <c r="C14" s="9">
        <v>67367932</v>
      </c>
      <c r="D14" s="14">
        <v>69483036</v>
      </c>
      <c r="E14" s="10">
        <v>61648485</v>
      </c>
      <c r="F14" s="24">
        <v>68162298</v>
      </c>
      <c r="G14" s="10">
        <v>65455422</v>
      </c>
      <c r="H14" s="10">
        <v>74370735</v>
      </c>
      <c r="I14" s="10">
        <v>80624738</v>
      </c>
      <c r="J14" s="10">
        <v>65132462</v>
      </c>
      <c r="K14" s="10">
        <v>52515121</v>
      </c>
      <c r="L14" s="10">
        <v>99200278</v>
      </c>
      <c r="M14" s="10">
        <v>65310377</v>
      </c>
      <c r="N14" s="10">
        <f t="shared" si="0"/>
        <v>832220652</v>
      </c>
      <c r="O14" s="27">
        <f>SUM(N14)/N16</f>
        <v>0.80826811226224382</v>
      </c>
    </row>
    <row r="15" spans="1:17" s="11" customFormat="1" x14ac:dyDescent="0.35">
      <c r="A15" s="12" t="s">
        <v>10</v>
      </c>
      <c r="B15" s="9">
        <v>0</v>
      </c>
      <c r="C15" s="9">
        <v>0</v>
      </c>
      <c r="D15" s="14">
        <v>0</v>
      </c>
      <c r="E15" s="10">
        <v>0</v>
      </c>
      <c r="F15" s="24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f t="shared" si="0"/>
        <v>0</v>
      </c>
      <c r="O15" s="27">
        <f>SUM(N15)/N16</f>
        <v>0</v>
      </c>
    </row>
    <row r="16" spans="1:17" x14ac:dyDescent="0.35">
      <c r="B16" s="25">
        <f>SUM(B9:B15)</f>
        <v>78277990</v>
      </c>
      <c r="C16" s="25">
        <f t="shared" ref="C16:N16" si="1">SUM(C9:C15)</f>
        <v>83246136</v>
      </c>
      <c r="D16" s="25">
        <f t="shared" si="1"/>
        <v>85715268</v>
      </c>
      <c r="E16" s="25">
        <f t="shared" si="1"/>
        <v>76207090</v>
      </c>
      <c r="F16" s="25">
        <f t="shared" si="1"/>
        <v>84904759</v>
      </c>
      <c r="G16" s="25">
        <f t="shared" si="1"/>
        <v>81012006</v>
      </c>
      <c r="H16" s="25">
        <f>SUM(H9:H15)</f>
        <v>92087378</v>
      </c>
      <c r="I16" s="25">
        <f t="shared" si="1"/>
        <v>99583965</v>
      </c>
      <c r="J16" s="25">
        <f t="shared" si="1"/>
        <v>80464694</v>
      </c>
      <c r="K16" s="25">
        <f t="shared" si="1"/>
        <v>64302944</v>
      </c>
      <c r="L16" s="25">
        <f t="shared" si="1"/>
        <v>123049744</v>
      </c>
      <c r="M16" s="25">
        <f t="shared" si="1"/>
        <v>80782425</v>
      </c>
      <c r="N16" s="25">
        <f t="shared" si="1"/>
        <v>1029634399</v>
      </c>
      <c r="O16" s="28">
        <f>SUM(N16/N16)</f>
        <v>1</v>
      </c>
      <c r="P16" s="13"/>
      <c r="Q16" s="13"/>
    </row>
    <row r="17" spans="1:17" x14ac:dyDescent="0.35">
      <c r="C17" s="9"/>
    </row>
    <row r="21" spans="1:17" ht="33" customHeight="1" x14ac:dyDescent="0.4">
      <c r="A21" s="3" t="s">
        <v>8</v>
      </c>
      <c r="B21" s="4"/>
      <c r="C21" s="4"/>
      <c r="D21" s="1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7" x14ac:dyDescent="0.35">
      <c r="A22" s="5"/>
      <c r="B22" s="6"/>
      <c r="C22" s="6"/>
      <c r="D22" s="1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7" x14ac:dyDescent="0.35">
      <c r="B23" s="2"/>
      <c r="C23" s="2"/>
      <c r="D23" s="17"/>
      <c r="E23" s="2"/>
      <c r="F23" s="2"/>
      <c r="G23" s="2"/>
      <c r="H23" s="2"/>
      <c r="I23" s="2"/>
      <c r="J23" s="2"/>
      <c r="K23" s="2"/>
      <c r="L23" s="2"/>
      <c r="M23" s="2"/>
    </row>
    <row r="24" spans="1:17" x14ac:dyDescent="0.35">
      <c r="A24" s="7" t="s">
        <v>0</v>
      </c>
      <c r="B24" s="8">
        <v>202201</v>
      </c>
      <c r="C24" s="8">
        <v>202202</v>
      </c>
      <c r="D24" s="8">
        <v>202203</v>
      </c>
      <c r="E24" s="8">
        <v>202204</v>
      </c>
      <c r="F24" s="8">
        <v>202205</v>
      </c>
      <c r="G24" s="8">
        <v>202206</v>
      </c>
      <c r="H24" s="8">
        <v>202207</v>
      </c>
      <c r="I24" s="8">
        <v>202208</v>
      </c>
      <c r="J24" s="8">
        <v>202209</v>
      </c>
      <c r="K24" s="8">
        <v>202210</v>
      </c>
      <c r="L24" s="8">
        <v>202211</v>
      </c>
      <c r="M24" s="8">
        <v>202212</v>
      </c>
      <c r="N24" s="8" t="s">
        <v>1</v>
      </c>
      <c r="O24" s="8" t="s">
        <v>2</v>
      </c>
    </row>
    <row r="25" spans="1:17" x14ac:dyDescent="0.35">
      <c r="A25" s="12" t="s">
        <v>3</v>
      </c>
      <c r="B25" s="2">
        <v>3971</v>
      </c>
      <c r="C25" s="9">
        <v>4118</v>
      </c>
      <c r="D25" s="14">
        <v>4056</v>
      </c>
      <c r="E25" s="10">
        <v>3866</v>
      </c>
      <c r="F25" s="10">
        <v>4035</v>
      </c>
      <c r="G25" s="10">
        <v>3883</v>
      </c>
      <c r="H25" s="10">
        <v>3845</v>
      </c>
      <c r="I25" s="10">
        <v>4132</v>
      </c>
      <c r="J25" s="10">
        <v>3892</v>
      </c>
      <c r="K25" s="10">
        <v>2291</v>
      </c>
      <c r="L25" s="10">
        <v>4399</v>
      </c>
      <c r="M25" s="10">
        <v>4084</v>
      </c>
      <c r="N25" s="10">
        <f t="shared" ref="N25:N31" si="2">SUM(B25:M25)</f>
        <v>46572</v>
      </c>
      <c r="O25" s="27">
        <f>SUM(N25)/N32</f>
        <v>5.8639476510591038E-2</v>
      </c>
      <c r="P25" s="11"/>
      <c r="Q25" s="11"/>
    </row>
    <row r="26" spans="1:17" x14ac:dyDescent="0.35">
      <c r="A26" s="12" t="s">
        <v>5</v>
      </c>
      <c r="B26" s="2">
        <v>3466</v>
      </c>
      <c r="C26" s="9">
        <v>3515</v>
      </c>
      <c r="D26" s="14">
        <v>3565</v>
      </c>
      <c r="E26" s="10">
        <v>3368</v>
      </c>
      <c r="F26" s="10">
        <v>3597</v>
      </c>
      <c r="G26" s="10">
        <v>3408</v>
      </c>
      <c r="H26" s="10">
        <v>3411</v>
      </c>
      <c r="I26" s="10">
        <v>3740</v>
      </c>
      <c r="J26" s="10">
        <v>3431</v>
      </c>
      <c r="K26" s="10">
        <v>2632</v>
      </c>
      <c r="L26" s="10">
        <v>3967</v>
      </c>
      <c r="M26" s="10">
        <v>3695</v>
      </c>
      <c r="N26" s="10">
        <f t="shared" si="2"/>
        <v>41795</v>
      </c>
      <c r="O26" s="27">
        <f>SUM(N26)/N32</f>
        <v>5.2624686952678704E-2</v>
      </c>
      <c r="P26" s="11"/>
      <c r="Q26" s="11"/>
    </row>
    <row r="27" spans="1:17" x14ac:dyDescent="0.35">
      <c r="A27" s="12" t="s">
        <v>6</v>
      </c>
      <c r="B27" s="2">
        <v>2587</v>
      </c>
      <c r="C27" s="9">
        <v>2715</v>
      </c>
      <c r="D27" s="14">
        <v>2601</v>
      </c>
      <c r="E27" s="10">
        <v>2569</v>
      </c>
      <c r="F27" s="10">
        <v>2751</v>
      </c>
      <c r="G27" s="10">
        <v>2578</v>
      </c>
      <c r="H27" s="10">
        <v>2561</v>
      </c>
      <c r="I27" s="10">
        <v>2731</v>
      </c>
      <c r="J27" s="10">
        <v>2617</v>
      </c>
      <c r="K27" s="10">
        <v>1793</v>
      </c>
      <c r="L27" s="10">
        <v>3009</v>
      </c>
      <c r="M27" s="10">
        <v>2737</v>
      </c>
      <c r="N27" s="10">
        <f t="shared" si="2"/>
        <v>31249</v>
      </c>
      <c r="O27" s="27">
        <f>SUM(N27)/N32</f>
        <v>3.9346066337702039E-2</v>
      </c>
      <c r="P27" s="11"/>
      <c r="Q27" s="11"/>
    </row>
    <row r="28" spans="1:17" x14ac:dyDescent="0.35">
      <c r="A28" s="12" t="s">
        <v>4</v>
      </c>
      <c r="B28" s="2">
        <v>1500</v>
      </c>
      <c r="C28" s="9">
        <v>1526</v>
      </c>
      <c r="D28" s="14">
        <v>1526</v>
      </c>
      <c r="E28" s="10">
        <v>1477</v>
      </c>
      <c r="F28" s="10">
        <v>1590</v>
      </c>
      <c r="G28" s="10">
        <v>1539</v>
      </c>
      <c r="H28" s="10">
        <v>1468</v>
      </c>
      <c r="I28" s="10">
        <v>1647</v>
      </c>
      <c r="J28" s="10">
        <v>1514</v>
      </c>
      <c r="K28" s="10">
        <v>1192</v>
      </c>
      <c r="L28" s="10">
        <v>1810</v>
      </c>
      <c r="M28" s="10">
        <v>1631</v>
      </c>
      <c r="N28" s="10">
        <f t="shared" si="2"/>
        <v>18420</v>
      </c>
      <c r="O28" s="27">
        <f>SUM(N28)/N32</f>
        <v>2.3192887514495556E-2</v>
      </c>
      <c r="P28" s="11"/>
      <c r="Q28" s="11"/>
    </row>
    <row r="29" spans="1:17" x14ac:dyDescent="0.35">
      <c r="A29" s="12" t="s">
        <v>7</v>
      </c>
      <c r="B29" s="2">
        <v>602</v>
      </c>
      <c r="C29" s="9">
        <v>630</v>
      </c>
      <c r="D29" s="14">
        <v>608</v>
      </c>
      <c r="E29" s="10">
        <v>549</v>
      </c>
      <c r="F29" s="10">
        <v>611</v>
      </c>
      <c r="G29" s="10">
        <v>568</v>
      </c>
      <c r="H29" s="10">
        <v>567</v>
      </c>
      <c r="I29" s="10">
        <v>623</v>
      </c>
      <c r="J29" s="10">
        <v>569</v>
      </c>
      <c r="K29" s="10">
        <v>501</v>
      </c>
      <c r="L29" s="10">
        <v>671</v>
      </c>
      <c r="M29" s="10">
        <v>601</v>
      </c>
      <c r="N29" s="10">
        <f t="shared" si="2"/>
        <v>7100</v>
      </c>
      <c r="O29" s="27">
        <f>SUM(N29)/N32</f>
        <v>8.9397123427208715E-3</v>
      </c>
      <c r="P29" s="11"/>
      <c r="Q29" s="11"/>
    </row>
    <row r="30" spans="1:17" x14ac:dyDescent="0.35">
      <c r="A30" s="12" t="s">
        <v>9</v>
      </c>
      <c r="B30" s="2">
        <v>52993</v>
      </c>
      <c r="C30" s="9">
        <v>56321</v>
      </c>
      <c r="D30" s="14">
        <v>55470</v>
      </c>
      <c r="E30" s="10">
        <v>52972</v>
      </c>
      <c r="F30" s="10">
        <v>55281</v>
      </c>
      <c r="G30" s="10">
        <v>53556</v>
      </c>
      <c r="H30" s="10">
        <v>52805</v>
      </c>
      <c r="I30" s="10">
        <v>57729</v>
      </c>
      <c r="J30" s="10">
        <v>53620</v>
      </c>
      <c r="K30" s="10">
        <v>39951</v>
      </c>
      <c r="L30" s="10">
        <v>61869</v>
      </c>
      <c r="M30" s="10">
        <v>56498</v>
      </c>
      <c r="N30" s="10">
        <f t="shared" si="2"/>
        <v>649065</v>
      </c>
      <c r="O30" s="27">
        <f>SUM(N30)/N32</f>
        <v>0.81724709742649604</v>
      </c>
      <c r="P30" s="11"/>
      <c r="Q30" s="11"/>
    </row>
    <row r="31" spans="1:17" x14ac:dyDescent="0.35">
      <c r="A31" s="12" t="s">
        <v>10</v>
      </c>
      <c r="B31" s="2">
        <v>1</v>
      </c>
      <c r="C31" s="9">
        <v>1</v>
      </c>
      <c r="D31" s="14">
        <v>1</v>
      </c>
      <c r="E31" s="10">
        <v>0</v>
      </c>
      <c r="F31" s="10">
        <v>0</v>
      </c>
      <c r="G31" s="10">
        <v>0</v>
      </c>
      <c r="H31" s="10">
        <v>1</v>
      </c>
      <c r="I31" s="10">
        <v>0</v>
      </c>
      <c r="J31" s="10">
        <v>1</v>
      </c>
      <c r="K31" s="10">
        <v>0</v>
      </c>
      <c r="L31" s="10">
        <v>1</v>
      </c>
      <c r="M31" s="10">
        <v>2</v>
      </c>
      <c r="N31" s="10">
        <f t="shared" si="2"/>
        <v>8</v>
      </c>
      <c r="O31" s="27">
        <f>SUM(N31)/N32</f>
        <v>1.0072915315741827E-5</v>
      </c>
      <c r="P31" s="11"/>
      <c r="Q31" s="11"/>
    </row>
    <row r="32" spans="1:17" x14ac:dyDescent="0.35">
      <c r="A32" s="26"/>
      <c r="B32" s="2">
        <f>SUM(B25:B31)</f>
        <v>65120</v>
      </c>
      <c r="C32" s="2">
        <f t="shared" ref="C32:N32" si="3">SUM(C25:C31)</f>
        <v>68826</v>
      </c>
      <c r="D32" s="2">
        <f t="shared" si="3"/>
        <v>67827</v>
      </c>
      <c r="E32" s="2">
        <f t="shared" si="3"/>
        <v>64801</v>
      </c>
      <c r="F32" s="2">
        <f>SUM(F25:F31)</f>
        <v>67865</v>
      </c>
      <c r="G32" s="2">
        <f t="shared" si="3"/>
        <v>65532</v>
      </c>
      <c r="H32" s="2">
        <f t="shared" si="3"/>
        <v>64658</v>
      </c>
      <c r="I32" s="2">
        <f t="shared" si="3"/>
        <v>70602</v>
      </c>
      <c r="J32" s="2">
        <f t="shared" si="3"/>
        <v>65644</v>
      </c>
      <c r="K32" s="2">
        <f t="shared" si="3"/>
        <v>48360</v>
      </c>
      <c r="L32" s="2">
        <f t="shared" si="3"/>
        <v>75726</v>
      </c>
      <c r="M32" s="2">
        <f t="shared" si="3"/>
        <v>69248</v>
      </c>
      <c r="N32" s="2">
        <f t="shared" si="3"/>
        <v>794209</v>
      </c>
      <c r="O32" s="29">
        <f>SUM(N32)/N32</f>
        <v>1</v>
      </c>
    </row>
    <row r="33" spans="6:6" x14ac:dyDescent="0.35">
      <c r="F33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6:G16 B32:E32 G32:M32 I16:M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2023-01-03T10:03:39Z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2021-03-31T07:23:27Z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