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Statistik 2021 GTP\"/>
    </mc:Choice>
  </mc:AlternateContent>
  <xr:revisionPtr revIDLastSave="0" documentId="13_ncr:1_{8B18B6DD-4A9C-40AF-9038-FBBBF4F9BC8E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F32" i="1" l="1"/>
  <c r="N9" i="1" l="1"/>
  <c r="M32" i="1" l="1"/>
  <c r="L32" i="1"/>
  <c r="K32" i="1"/>
  <c r="J32" i="1"/>
  <c r="I32" i="1"/>
  <c r="H32" i="1"/>
  <c r="G32" i="1"/>
  <c r="E32" i="1"/>
  <c r="D32" i="1"/>
  <c r="C32" i="1"/>
  <c r="B32" i="1"/>
  <c r="N31" i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C16" i="1"/>
  <c r="D16" i="1"/>
  <c r="E16" i="1"/>
  <c r="F16" i="1"/>
  <c r="G16" i="1"/>
  <c r="I16" i="1"/>
  <c r="J16" i="1"/>
  <c r="K16" i="1"/>
  <c r="L16" i="1"/>
  <c r="M16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<sst xmlns="http://schemas.openxmlformats.org/spreadsheetml/2006/main" count="23" uniqueCount="13">
  <si>
    <t>Försäkringsbolag</t>
  </si>
  <si>
    <t>Totalt</t>
  </si>
  <si>
    <t>Procentfördelning</t>
  </si>
  <si>
    <t>FOLKSAM LIV</t>
  </si>
  <si>
    <t>SWEDBANK FOND</t>
  </si>
  <si>
    <t>KPA LIV</t>
  </si>
  <si>
    <t>FOLKSAM LO FOND</t>
  </si>
  <si>
    <t>FUTUR PENSION</t>
  </si>
  <si>
    <t>Förmedlingsstatistik GTP Antal individer</t>
  </si>
  <si>
    <t>FOLKSAM LIV (förval)</t>
  </si>
  <si>
    <t>EJ LÄNGRE VALBARA BOLAG</t>
  </si>
  <si>
    <t>Förmedlingsstatistik GTP Avser förmedlat belopp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</si>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</sst>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  <protection locked="0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2" fillId="2" borderId="0" xfId="2" applyNumberFormat="1" applyAlignment="1">
      <alignment vertical="center" readingOrder="1"/>
      <protection locked="0"/>
    </xf>
    <xf numFmtId="3" fontId="3" fillId="3" borderId="0" xfId="3" applyNumberFormat="1" applyAlignment="1">
      <alignment vertic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7" fillId="0" borderId="0" xfId="0" applyFont="1"/>
    <xf numFmtId="10" fontId="5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M32" sqref="M32"/>
    </sheetView>
  </sheetViews>
  <sheetFormatPr defaultRowHeight="14.5" x14ac:dyDescent="0.35"/>
  <cols>
    <col min="1" max="1" width="52" bestFit="1" customWidth="1"/>
    <col min="2" max="2" width="9.81640625" bestFit="1" customWidth="1"/>
    <col min="3" max="3" width="10.81640625" bestFit="1" customWidth="1"/>
    <col min="4" max="4" width="9.81640625" style="18" bestFit="1" customWidth="1"/>
    <col min="5" max="5" width="9.81640625" bestFit="1" customWidth="1"/>
    <col min="6" max="6" width="11.26953125" style="21" customWidth="1"/>
    <col min="7" max="8" width="9.81640625" bestFit="1" customWidth="1"/>
    <col min="9" max="9" width="11.81640625" customWidth="1"/>
    <col min="10" max="12" width="9.81640625" bestFit="1" customWidth="1"/>
    <col min="13" max="13" width="9.36328125" bestFit="1" customWidth="1"/>
    <col min="14" max="14" width="10.81640625" bestFit="1" customWidth="1"/>
    <col min="15" max="15" width="18.81640625" bestFit="1" customWidth="1"/>
  </cols>
  <sheetData>
    <row r="1" spans="1:17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7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7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7" ht="15" customHeight="1" x14ac:dyDescent="0.35">
      <c r="B4" s="2"/>
      <c r="C4" s="2"/>
      <c r="D4" s="13"/>
      <c r="E4" s="2"/>
      <c r="G4" s="2"/>
      <c r="H4" s="2"/>
      <c r="I4" s="2"/>
      <c r="J4" s="2"/>
      <c r="K4" s="2"/>
      <c r="L4" s="2"/>
      <c r="M4" s="2"/>
    </row>
    <row r="5" spans="1:17" ht="30" customHeight="1" x14ac:dyDescent="0.35">
      <c r="A5" s="3" t="s">
        <v>11</v>
      </c>
      <c r="B5" s="4"/>
      <c r="C5" s="4"/>
      <c r="D5" s="19"/>
      <c r="E5" s="4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3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6"/>
      <c r="N6" s="6"/>
      <c r="O6" s="6"/>
    </row>
    <row r="7" spans="1:17" ht="15" customHeight="1" x14ac:dyDescent="0.35">
      <c r="B7" s="2"/>
      <c r="C7" s="2"/>
      <c r="D7" s="17"/>
      <c r="E7" s="2"/>
      <c r="G7" s="2"/>
      <c r="H7" s="2"/>
      <c r="I7" s="2"/>
      <c r="J7" s="2"/>
      <c r="K7" s="2"/>
      <c r="L7" s="2"/>
      <c r="M7" s="2"/>
    </row>
    <row r="8" spans="1:17" ht="15" customHeight="1" x14ac:dyDescent="0.35">
      <c r="A8" s="7" t="s">
        <v>0</v>
      </c>
      <c r="B8" s="8">
        <v>202101</v>
      </c>
      <c r="C8" s="8">
        <v>202102</v>
      </c>
      <c r="D8" s="8">
        <v>202103</v>
      </c>
      <c r="E8" s="8">
        <v>202104</v>
      </c>
      <c r="F8" s="8">
        <v>202105</v>
      </c>
      <c r="G8" s="8">
        <v>202106</v>
      </c>
      <c r="H8" s="8">
        <v>202107</v>
      </c>
      <c r="I8" s="8">
        <v>202108</v>
      </c>
      <c r="J8" s="8">
        <v>202109</v>
      </c>
      <c r="K8" s="8">
        <v>202110</v>
      </c>
      <c r="L8" s="8">
        <v>202111</v>
      </c>
      <c r="M8" s="8">
        <v>202112</v>
      </c>
      <c r="N8" s="8" t="s">
        <v>1</v>
      </c>
      <c r="O8" s="8" t="s">
        <v>2</v>
      </c>
    </row>
    <row r="9" spans="1:17" s="11" customFormat="1" x14ac:dyDescent="0.35">
      <c r="A9" s="12" t="s">
        <v>3</v>
      </c>
      <c r="B9" s="9">
        <v>2563119</v>
      </c>
      <c r="C9" s="9">
        <v>6900101</v>
      </c>
      <c r="D9" s="14">
        <v>5542883</v>
      </c>
      <c r="E9" s="10">
        <v>4413567</v>
      </c>
      <c r="F9" s="24">
        <v>5132239</v>
      </c>
      <c r="G9" s="10">
        <v>5412793</v>
      </c>
      <c r="H9" s="10">
        <v>2839226</v>
      </c>
      <c r="I9" s="10">
        <v>7546613</v>
      </c>
      <c r="J9" s="10">
        <v>5390002</v>
      </c>
      <c r="K9" s="10">
        <v>4991233</v>
      </c>
      <c r="L9" s="10">
        <v>4803177</v>
      </c>
      <c r="M9" s="10">
        <v>5102970</v>
      </c>
      <c r="N9" s="10">
        <f>SUM(B9:M9)</f>
        <v>60637923</v>
      </c>
      <c r="O9" s="27">
        <f>SUM(N9)/N16</f>
        <v>6.0931496494878508E-2</v>
      </c>
    </row>
    <row r="10" spans="1:17" s="11" customFormat="1" x14ac:dyDescent="0.35">
      <c r="A10" s="12" t="s">
        <v>5</v>
      </c>
      <c r="B10" s="9">
        <v>3084707</v>
      </c>
      <c r="C10" s="9">
        <v>5386430</v>
      </c>
      <c r="D10" s="14">
        <v>4931990</v>
      </c>
      <c r="E10" s="10">
        <v>3643096</v>
      </c>
      <c r="F10" s="24">
        <v>4647399</v>
      </c>
      <c r="G10" s="10">
        <v>4935231</v>
      </c>
      <c r="H10" s="10">
        <v>3299824</v>
      </c>
      <c r="I10" s="10">
        <v>5819972</v>
      </c>
      <c r="J10" s="10">
        <v>4918759</v>
      </c>
      <c r="K10" s="10">
        <v>4382348</v>
      </c>
      <c r="L10" s="10">
        <v>4335685</v>
      </c>
      <c r="M10" s="10">
        <v>4586909</v>
      </c>
      <c r="N10" s="10">
        <f t="shared" ref="N10:N15" si="0">SUM(B10:M10)</f>
        <v>53972350</v>
      </c>
      <c r="O10" s="27">
        <f>SUM(N10)/N16</f>
        <v>5.423365267384498E-2</v>
      </c>
    </row>
    <row r="11" spans="1:17" s="11" customFormat="1" x14ac:dyDescent="0.35">
      <c r="A11" s="12" t="s">
        <v>6</v>
      </c>
      <c r="B11" s="9">
        <v>2148821</v>
      </c>
      <c r="C11" s="9">
        <v>4255255</v>
      </c>
      <c r="D11" s="14">
        <v>3970322</v>
      </c>
      <c r="E11" s="10">
        <v>2983318</v>
      </c>
      <c r="F11" s="24">
        <v>3763374</v>
      </c>
      <c r="G11" s="10">
        <v>4197468</v>
      </c>
      <c r="H11" s="10">
        <v>2946639</v>
      </c>
      <c r="I11" s="10">
        <v>4480667</v>
      </c>
      <c r="J11" s="10">
        <v>4082211</v>
      </c>
      <c r="K11" s="10">
        <v>3624753</v>
      </c>
      <c r="L11" s="10">
        <v>3116642</v>
      </c>
      <c r="M11" s="10">
        <v>3829701</v>
      </c>
      <c r="N11" s="10">
        <f t="shared" si="0"/>
        <v>43399171</v>
      </c>
      <c r="O11" s="27">
        <f>SUM(N11)/N16</f>
        <v>4.3609284501171533E-2</v>
      </c>
    </row>
    <row r="12" spans="1:17" s="11" customFormat="1" x14ac:dyDescent="0.35">
      <c r="A12" s="12" t="s">
        <v>4</v>
      </c>
      <c r="B12" s="9">
        <v>1184734</v>
      </c>
      <c r="C12" s="9">
        <v>2225140</v>
      </c>
      <c r="D12" s="14">
        <v>2156491</v>
      </c>
      <c r="E12" s="10">
        <v>1670258</v>
      </c>
      <c r="F12" s="24">
        <v>2081516</v>
      </c>
      <c r="G12" s="10">
        <v>2436423</v>
      </c>
      <c r="H12" s="10">
        <v>1550866</v>
      </c>
      <c r="I12" s="10">
        <v>2782795</v>
      </c>
      <c r="J12" s="10">
        <v>2431934</v>
      </c>
      <c r="K12" s="10">
        <v>2136008</v>
      </c>
      <c r="L12" s="10">
        <v>1933615</v>
      </c>
      <c r="M12" s="10">
        <v>2154030</v>
      </c>
      <c r="N12" s="10">
        <f t="shared" si="0"/>
        <v>24743810</v>
      </c>
      <c r="O12" s="27">
        <f>SUM(N12)/N16</f>
        <v>2.4863605112017767E-2</v>
      </c>
    </row>
    <row r="13" spans="1:17" s="11" customFormat="1" x14ac:dyDescent="0.35">
      <c r="A13" s="12" t="s">
        <v>7</v>
      </c>
      <c r="B13" s="9">
        <v>562594</v>
      </c>
      <c r="C13" s="9">
        <v>891659</v>
      </c>
      <c r="D13" s="14">
        <v>952959</v>
      </c>
      <c r="E13" s="10">
        <v>638623</v>
      </c>
      <c r="F13" s="24">
        <v>794084</v>
      </c>
      <c r="G13" s="10">
        <v>879291</v>
      </c>
      <c r="H13" s="10">
        <v>764413</v>
      </c>
      <c r="I13" s="10">
        <v>988875</v>
      </c>
      <c r="J13" s="10">
        <v>899328</v>
      </c>
      <c r="K13" s="10">
        <v>781076</v>
      </c>
      <c r="L13" s="10">
        <v>831687</v>
      </c>
      <c r="M13" s="10">
        <v>824841</v>
      </c>
      <c r="N13" s="10">
        <f t="shared" si="0"/>
        <v>9809430</v>
      </c>
      <c r="O13" s="27">
        <f>SUM(N13)/N16</f>
        <v>9.8569215449835924E-3</v>
      </c>
    </row>
    <row r="14" spans="1:17" s="11" customFormat="1" x14ac:dyDescent="0.35">
      <c r="A14" s="12" t="s">
        <v>9</v>
      </c>
      <c r="B14" s="9">
        <v>39627021</v>
      </c>
      <c r="C14" s="9">
        <v>82417728</v>
      </c>
      <c r="D14" s="14">
        <v>72834962</v>
      </c>
      <c r="E14" s="10">
        <v>55885358</v>
      </c>
      <c r="F14" s="24">
        <v>68449339</v>
      </c>
      <c r="G14" s="10">
        <v>72803336</v>
      </c>
      <c r="H14" s="10">
        <v>46460583</v>
      </c>
      <c r="I14" s="10">
        <v>89506273</v>
      </c>
      <c r="J14" s="10">
        <v>74670807</v>
      </c>
      <c r="K14" s="10">
        <v>66120887</v>
      </c>
      <c r="L14" s="10">
        <v>64779912</v>
      </c>
      <c r="M14" s="10">
        <v>69063019</v>
      </c>
      <c r="N14" s="10">
        <f t="shared" si="0"/>
        <v>802619225</v>
      </c>
      <c r="O14" s="27">
        <f>SUM(N14)/N16</f>
        <v>0.80650503967310361</v>
      </c>
    </row>
    <row r="15" spans="1:17" s="11" customFormat="1" x14ac:dyDescent="0.35">
      <c r="A15" s="12" t="s">
        <v>10</v>
      </c>
      <c r="B15" s="9">
        <v>0</v>
      </c>
      <c r="C15" s="9">
        <v>0</v>
      </c>
      <c r="D15" s="14">
        <v>0</v>
      </c>
      <c r="E15" s="10">
        <v>0</v>
      </c>
      <c r="F15" s="24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0</v>
      </c>
      <c r="O15" s="27">
        <f>SUM(N15)/N16</f>
        <v>0</v>
      </c>
    </row>
    <row r="16" spans="1:17" x14ac:dyDescent="0.35">
      <c r="B16" s="25">
        <f>SUM(B9:B15)</f>
        <v>49170996</v>
      </c>
      <c r="C16" s="25">
        <f t="shared" ref="C16:N16" si="1">SUM(C9:C15)</f>
        <v>102076313</v>
      </c>
      <c r="D16" s="25">
        <f t="shared" si="1"/>
        <v>90389607</v>
      </c>
      <c r="E16" s="25">
        <f t="shared" si="1"/>
        <v>69234220</v>
      </c>
      <c r="F16" s="25">
        <f t="shared" si="1"/>
        <v>84867951</v>
      </c>
      <c r="G16" s="25">
        <f t="shared" si="1"/>
        <v>90664542</v>
      </c>
      <c r="H16" s="25">
        <f>SUM(H9:H15)</f>
        <v>57861551</v>
      </c>
      <c r="I16" s="25">
        <f t="shared" si="1"/>
        <v>111125195</v>
      </c>
      <c r="J16" s="25">
        <f t="shared" si="1"/>
        <v>92393041</v>
      </c>
      <c r="K16" s="25">
        <f t="shared" si="1"/>
        <v>82036305</v>
      </c>
      <c r="L16" s="25">
        <f t="shared" si="1"/>
        <v>79800718</v>
      </c>
      <c r="M16" s="25">
        <f t="shared" si="1"/>
        <v>85561470</v>
      </c>
      <c r="N16" s="25">
        <f t="shared" si="1"/>
        <v>995181909</v>
      </c>
      <c r="O16" s="28">
        <f>SUM(N16/N16)</f>
        <v>1</v>
      </c>
      <c r="P16" s="13"/>
      <c r="Q16" s="13"/>
    </row>
    <row r="17" spans="1:17" x14ac:dyDescent="0.35">
      <c r="C17" s="9"/>
    </row>
    <row r="21" spans="1:17" ht="33" customHeight="1" x14ac:dyDescent="0.4">
      <c r="A21" s="3" t="s">
        <v>8</v>
      </c>
      <c r="B21" s="4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 x14ac:dyDescent="0.35">
      <c r="A22" s="5"/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5"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</row>
    <row r="24" spans="1:17" x14ac:dyDescent="0.35">
      <c r="A24" s="7" t="s">
        <v>0</v>
      </c>
      <c r="B24" s="8">
        <v>202101</v>
      </c>
      <c r="C24" s="8">
        <v>202102</v>
      </c>
      <c r="D24" s="8">
        <v>202103</v>
      </c>
      <c r="E24" s="8">
        <v>202104</v>
      </c>
      <c r="F24" s="8">
        <v>202105</v>
      </c>
      <c r="G24" s="8">
        <v>202106</v>
      </c>
      <c r="H24" s="8">
        <v>202107</v>
      </c>
      <c r="I24" s="8">
        <v>202108</v>
      </c>
      <c r="J24" s="8">
        <v>202109</v>
      </c>
      <c r="K24" s="8">
        <v>202110</v>
      </c>
      <c r="L24" s="8">
        <v>202111</v>
      </c>
      <c r="M24" s="8">
        <v>202112</v>
      </c>
      <c r="N24" s="8" t="s">
        <v>1</v>
      </c>
      <c r="O24" s="8" t="s">
        <v>2</v>
      </c>
    </row>
    <row r="25" spans="1:17" x14ac:dyDescent="0.35">
      <c r="A25" s="12" t="s">
        <v>3</v>
      </c>
      <c r="B25" s="2">
        <v>2016</v>
      </c>
      <c r="C25" s="9">
        <v>4045</v>
      </c>
      <c r="D25" s="14">
        <v>4253</v>
      </c>
      <c r="E25" s="10">
        <v>3926</v>
      </c>
      <c r="F25" s="10">
        <v>4122</v>
      </c>
      <c r="G25" s="10">
        <v>4089</v>
      </c>
      <c r="H25" s="10">
        <v>2060</v>
      </c>
      <c r="I25" s="10">
        <v>4225</v>
      </c>
      <c r="J25" s="10">
        <v>4291</v>
      </c>
      <c r="K25" s="10">
        <v>4215</v>
      </c>
      <c r="L25" s="10">
        <v>4061</v>
      </c>
      <c r="M25" s="10">
        <v>4078</v>
      </c>
      <c r="N25" s="10">
        <f t="shared" ref="N25:N31" si="2">SUM(B25:M25)</f>
        <v>45381</v>
      </c>
      <c r="O25" s="27">
        <f>SUM(N25)/N32</f>
        <v>5.9828349944629017E-2</v>
      </c>
      <c r="P25" s="11"/>
      <c r="Q25" s="11"/>
    </row>
    <row r="26" spans="1:17" x14ac:dyDescent="0.35">
      <c r="A26" s="12" t="s">
        <v>5</v>
      </c>
      <c r="B26" s="2">
        <v>2390</v>
      </c>
      <c r="C26" s="9">
        <v>3452</v>
      </c>
      <c r="D26" s="14">
        <v>3619</v>
      </c>
      <c r="E26" s="10">
        <v>3284</v>
      </c>
      <c r="F26" s="10">
        <v>3516</v>
      </c>
      <c r="G26" s="10">
        <v>3594</v>
      </c>
      <c r="H26" s="10">
        <v>2335</v>
      </c>
      <c r="I26" s="10">
        <v>3590</v>
      </c>
      <c r="J26" s="10">
        <v>3718</v>
      </c>
      <c r="K26" s="10">
        <v>3626</v>
      </c>
      <c r="L26" s="10">
        <v>3424</v>
      </c>
      <c r="M26" s="10">
        <v>3554</v>
      </c>
      <c r="N26" s="10">
        <f t="shared" si="2"/>
        <v>40102</v>
      </c>
      <c r="O26" s="27">
        <f>SUM(N26)/N32</f>
        <v>5.2868744396983601E-2</v>
      </c>
      <c r="P26" s="11"/>
      <c r="Q26" s="11"/>
    </row>
    <row r="27" spans="1:17" x14ac:dyDescent="0.35">
      <c r="A27" s="12" t="s">
        <v>6</v>
      </c>
      <c r="B27" s="2">
        <v>1535</v>
      </c>
      <c r="C27" s="9">
        <v>2515</v>
      </c>
      <c r="D27" s="14">
        <v>2618</v>
      </c>
      <c r="E27" s="10">
        <v>2447</v>
      </c>
      <c r="F27" s="10">
        <v>2565</v>
      </c>
      <c r="G27" s="10">
        <v>2629</v>
      </c>
      <c r="H27" s="10">
        <v>1536</v>
      </c>
      <c r="I27" s="10">
        <v>2694</v>
      </c>
      <c r="J27" s="10">
        <v>2780</v>
      </c>
      <c r="K27" s="10">
        <v>2714</v>
      </c>
      <c r="L27" s="10">
        <v>2513</v>
      </c>
      <c r="M27" s="10">
        <v>2705</v>
      </c>
      <c r="N27" s="10">
        <f t="shared" si="2"/>
        <v>29251</v>
      </c>
      <c r="O27" s="27">
        <f>SUM(N27)/N32</f>
        <v>3.8563254759268049E-2</v>
      </c>
      <c r="P27" s="11"/>
      <c r="Q27" s="11"/>
    </row>
    <row r="28" spans="1:17" x14ac:dyDescent="0.35">
      <c r="A28" s="12" t="s">
        <v>4</v>
      </c>
      <c r="B28" s="2">
        <v>900</v>
      </c>
      <c r="C28" s="9">
        <v>1317</v>
      </c>
      <c r="D28" s="14">
        <v>1397</v>
      </c>
      <c r="E28" s="10">
        <v>1302</v>
      </c>
      <c r="F28" s="10">
        <v>1425</v>
      </c>
      <c r="G28" s="10">
        <v>1475</v>
      </c>
      <c r="H28" s="10">
        <v>910</v>
      </c>
      <c r="I28" s="10">
        <v>1479</v>
      </c>
      <c r="J28" s="10">
        <v>1567</v>
      </c>
      <c r="K28" s="10">
        <v>1580</v>
      </c>
      <c r="L28" s="10">
        <v>1503</v>
      </c>
      <c r="M28" s="10">
        <v>1508</v>
      </c>
      <c r="N28" s="10">
        <f t="shared" si="2"/>
        <v>16363</v>
      </c>
      <c r="O28" s="27">
        <f>SUM(N28)/N32</f>
        <v>2.1572272319780626E-2</v>
      </c>
      <c r="P28" s="11"/>
      <c r="Q28" s="11"/>
    </row>
    <row r="29" spans="1:17" x14ac:dyDescent="0.35">
      <c r="A29" s="12" t="s">
        <v>7</v>
      </c>
      <c r="B29" s="2">
        <v>461</v>
      </c>
      <c r="C29" s="9">
        <v>594</v>
      </c>
      <c r="D29" s="14">
        <v>622</v>
      </c>
      <c r="E29" s="10">
        <v>560</v>
      </c>
      <c r="F29" s="10">
        <v>603</v>
      </c>
      <c r="G29" s="10">
        <v>636</v>
      </c>
      <c r="H29" s="10">
        <v>468</v>
      </c>
      <c r="I29" s="10">
        <v>634</v>
      </c>
      <c r="J29" s="10">
        <v>656</v>
      </c>
      <c r="K29" s="10">
        <v>622</v>
      </c>
      <c r="L29" s="10">
        <v>625</v>
      </c>
      <c r="M29" s="10">
        <v>621</v>
      </c>
      <c r="N29" s="10">
        <f t="shared" si="2"/>
        <v>7102</v>
      </c>
      <c r="O29" s="27">
        <f>SUM(N29)/N32</f>
        <v>9.3629699941992304E-3</v>
      </c>
      <c r="P29" s="11"/>
      <c r="Q29" s="11"/>
    </row>
    <row r="30" spans="1:17" x14ac:dyDescent="0.35">
      <c r="A30" s="12" t="s">
        <v>9</v>
      </c>
      <c r="B30" s="2">
        <v>33802</v>
      </c>
      <c r="C30" s="9">
        <v>53902</v>
      </c>
      <c r="D30" s="14">
        <v>56092</v>
      </c>
      <c r="E30" s="10">
        <v>51155</v>
      </c>
      <c r="F30" s="10">
        <v>54551</v>
      </c>
      <c r="G30" s="10">
        <v>55339</v>
      </c>
      <c r="H30" s="10">
        <v>34883</v>
      </c>
      <c r="I30" s="10">
        <v>56362</v>
      </c>
      <c r="J30" s="10">
        <v>58256</v>
      </c>
      <c r="K30" s="10">
        <v>56513</v>
      </c>
      <c r="L30" s="10">
        <v>54468</v>
      </c>
      <c r="M30" s="10">
        <v>54994</v>
      </c>
      <c r="N30" s="10">
        <f t="shared" si="2"/>
        <v>620317</v>
      </c>
      <c r="O30" s="27">
        <f>SUM(N30)/N32</f>
        <v>0.81779913515793912</v>
      </c>
      <c r="P30" s="11"/>
      <c r="Q30" s="11"/>
    </row>
    <row r="31" spans="1:17" x14ac:dyDescent="0.35">
      <c r="A31" s="12" t="s">
        <v>10</v>
      </c>
      <c r="B31" s="2">
        <v>2</v>
      </c>
      <c r="C31" s="9">
        <v>1</v>
      </c>
      <c r="D31" s="14">
        <v>0</v>
      </c>
      <c r="E31" s="10">
        <v>0</v>
      </c>
      <c r="F31" s="10">
        <v>0</v>
      </c>
      <c r="G31" s="10">
        <v>0</v>
      </c>
      <c r="H31" s="10">
        <v>0</v>
      </c>
      <c r="I31" s="10" t="s">
        <v>12</v>
      </c>
      <c r="J31" s="10">
        <v>0</v>
      </c>
      <c r="K31" s="10">
        <v>1</v>
      </c>
      <c r="L31" s="10">
        <v>0</v>
      </c>
      <c r="M31" s="10">
        <v>0</v>
      </c>
      <c r="N31" s="10">
        <f t="shared" si="2"/>
        <v>4</v>
      </c>
      <c r="O31" s="27">
        <f>SUM(N31)/N32</f>
        <v>5.2734272003374992E-6</v>
      </c>
      <c r="P31" s="11"/>
      <c r="Q31" s="11"/>
    </row>
    <row r="32" spans="1:17" x14ac:dyDescent="0.35">
      <c r="A32" s="26"/>
      <c r="B32" s="2">
        <f>SUM(B25:B31)</f>
        <v>41106</v>
      </c>
      <c r="C32" s="2">
        <f t="shared" ref="C32:N32" si="3">SUM(C25:C31)</f>
        <v>65826</v>
      </c>
      <c r="D32" s="2">
        <f t="shared" si="3"/>
        <v>68601</v>
      </c>
      <c r="E32" s="2">
        <f t="shared" si="3"/>
        <v>62674</v>
      </c>
      <c r="F32" s="2">
        <f>SUM(F25:F31)</f>
        <v>66782</v>
      </c>
      <c r="G32" s="2">
        <f t="shared" si="3"/>
        <v>67762</v>
      </c>
      <c r="H32" s="2">
        <f t="shared" si="3"/>
        <v>42192</v>
      </c>
      <c r="I32" s="2">
        <f t="shared" si="3"/>
        <v>68984</v>
      </c>
      <c r="J32" s="2">
        <f t="shared" si="3"/>
        <v>71268</v>
      </c>
      <c r="K32" s="2">
        <f t="shared" si="3"/>
        <v>69271</v>
      </c>
      <c r="L32" s="2">
        <f t="shared" si="3"/>
        <v>66594</v>
      </c>
      <c r="M32" s="2">
        <f t="shared" si="3"/>
        <v>67460</v>
      </c>
      <c r="N32" s="2">
        <f t="shared" si="3"/>
        <v>758520</v>
      </c>
      <c r="O32" s="29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:G16 B32:E32 G32:M32 I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