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D7ADB577-5D12-480C-B65C-3AFB699EC4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D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M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<sst xmlns="http://schemas.openxmlformats.org/spreadsheetml/2006/main" count="22" uniqueCount="13">
  <si>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</si>
  <si>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</si>
  <si>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</si>
  <si>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</si>
  <si>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</si>
  <si>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FUTUR PENSION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</si>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</sst>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4" zoomScale="81" zoomScaleNormal="81" workbookViewId="0">
      <selection activeCell="I32" sqref="I32"/>
    </sheetView>
  </sheetViews>
  <sheetFormatPr defaultRowHeight="14.5" x14ac:dyDescent="0.35"/>
  <cols>
    <col min="1" max="1" width="52" customWidth="1"/>
    <col min="2" max="5" width="10.26953125" bestFit="1" customWidth="1"/>
    <col min="6" max="6" width="11.7265625" bestFit="1" customWidth="1"/>
    <col min="7" max="7" width="13.36328125" customWidth="1"/>
    <col min="8" max="8" width="10.26953125" bestFit="1" customWidth="1"/>
    <col min="9" max="9" width="10.54296875" customWidth="1"/>
    <col min="10" max="10" width="10.81640625" customWidth="1"/>
    <col min="11" max="12" width="9.81640625" bestFit="1" customWidth="1"/>
    <col min="13" max="13" width="10.26953125" customWidth="1"/>
    <col min="14" max="14" width="11.26953125" bestFit="1" customWidth="1"/>
    <col min="15" max="15" width="18.81640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7038755</v>
      </c>
      <c r="C9" s="10">
        <v>1155345</v>
      </c>
      <c r="D9" s="11">
        <v>820917</v>
      </c>
      <c r="E9" s="11">
        <v>1013744</v>
      </c>
      <c r="F9" s="11">
        <v>1057426</v>
      </c>
      <c r="G9" s="11">
        <v>-114357</v>
      </c>
      <c r="H9" s="11">
        <v>580299</v>
      </c>
      <c r="I9" s="11">
        <v>679869</v>
      </c>
      <c r="J9" s="11"/>
      <c r="K9" s="11"/>
      <c r="L9" s="11"/>
      <c r="M9" s="11"/>
      <c r="N9" s="11">
        <f t="shared" ref="N9:N11" si="0">SUM(B9:M9)</f>
        <v>12231998</v>
      </c>
      <c r="O9" s="18">
        <f>SUM(N9)/N17</f>
        <v>9.056862519573658E-2</v>
      </c>
    </row>
    <row r="10" spans="1:15" s="13" customFormat="1" x14ac:dyDescent="0.35">
      <c r="A10" s="15" t="s">
        <v>8</v>
      </c>
      <c r="B10" s="2">
        <v>4025064</v>
      </c>
      <c r="C10" s="10">
        <v>587875</v>
      </c>
      <c r="D10" s="11">
        <v>611049</v>
      </c>
      <c r="E10" s="11">
        <v>750957</v>
      </c>
      <c r="F10" s="11">
        <v>818636</v>
      </c>
      <c r="G10" s="11">
        <v>-1369300</v>
      </c>
      <c r="H10" s="11">
        <v>581893</v>
      </c>
      <c r="I10" s="11">
        <v>583737</v>
      </c>
      <c r="J10" s="11"/>
      <c r="K10" s="11"/>
      <c r="L10" s="11"/>
      <c r="M10" s="11"/>
      <c r="N10" s="11">
        <f t="shared" si="0"/>
        <v>6589911</v>
      </c>
      <c r="O10" s="18">
        <f>SUM(N10)/N17</f>
        <v>4.8793269867462512E-2</v>
      </c>
    </row>
    <row r="11" spans="1:15" s="13" customFormat="1" x14ac:dyDescent="0.35">
      <c r="A11" s="15" t="s">
        <v>5</v>
      </c>
      <c r="B11" s="2">
        <v>3170876</v>
      </c>
      <c r="C11" s="10">
        <v>382363</v>
      </c>
      <c r="D11" s="11">
        <v>212784</v>
      </c>
      <c r="E11" s="11">
        <v>329356</v>
      </c>
      <c r="F11" s="11">
        <v>332644</v>
      </c>
      <c r="G11" s="11">
        <v>-132967</v>
      </c>
      <c r="H11" s="11">
        <v>145351</v>
      </c>
      <c r="I11" s="11">
        <v>156278</v>
      </c>
      <c r="J11" s="11"/>
      <c r="K11" s="11"/>
      <c r="L11" s="11"/>
      <c r="M11" s="11"/>
      <c r="N11" s="11">
        <f t="shared" si="0"/>
        <v>4596685</v>
      </c>
      <c r="O11" s="18">
        <f>SUM(N11)/N17</f>
        <v>3.4034950047233857E-2</v>
      </c>
    </row>
    <row r="12" spans="1:15" s="13" customFormat="1" x14ac:dyDescent="0.35">
      <c r="A12" s="15" t="s">
        <v>9</v>
      </c>
      <c r="B12" s="2">
        <v>5989929</v>
      </c>
      <c r="C12" s="10">
        <v>808285</v>
      </c>
      <c r="D12" s="11">
        <v>1130784</v>
      </c>
      <c r="E12" s="11">
        <v>1189824</v>
      </c>
      <c r="F12" s="11">
        <v>1449464</v>
      </c>
      <c r="G12" s="11">
        <v>220949</v>
      </c>
      <c r="H12" s="11">
        <v>930140</v>
      </c>
      <c r="I12" s="11">
        <v>870682</v>
      </c>
      <c r="J12" s="11"/>
      <c r="K12" s="11"/>
      <c r="L12" s="11"/>
      <c r="M12" s="11"/>
      <c r="N12" s="11">
        <f t="shared" ref="N12:N16" si="1">SUM(B12:M12)</f>
        <v>12590057</v>
      </c>
      <c r="O12" s="18">
        <f>SUM(N12)/N17</f>
        <v>9.3219779272851397E-2</v>
      </c>
    </row>
    <row r="13" spans="1:15" s="13" customFormat="1" x14ac:dyDescent="0.35">
      <c r="A13" s="15" t="s">
        <v>10</v>
      </c>
      <c r="B13" s="2">
        <v>41709974</v>
      </c>
      <c r="C13" s="10">
        <v>6118531</v>
      </c>
      <c r="D13" s="11">
        <v>8056423</v>
      </c>
      <c r="E13" s="11">
        <v>8474941</v>
      </c>
      <c r="F13" s="11">
        <v>8732248</v>
      </c>
      <c r="G13" s="11">
        <v>-3079496</v>
      </c>
      <c r="H13" s="11">
        <v>7075034</v>
      </c>
      <c r="I13" s="11">
        <v>5460885</v>
      </c>
      <c r="J13" s="11"/>
      <c r="K13" s="11"/>
      <c r="L13" s="11"/>
      <c r="M13" s="11"/>
      <c r="N13" s="11">
        <f t="shared" ref="N13:N14" si="2">SUM(B13:M13)</f>
        <v>82548540</v>
      </c>
      <c r="O13" s="18">
        <f>SUM(N13)/N17</f>
        <v>0.61120904203183068</v>
      </c>
    </row>
    <row r="14" spans="1:15" s="13" customFormat="1" x14ac:dyDescent="0.35">
      <c r="A14" s="15" t="s">
        <v>11</v>
      </c>
      <c r="B14" s="2">
        <v>6959171</v>
      </c>
      <c r="C14" s="10">
        <v>1042186</v>
      </c>
      <c r="D14" s="11">
        <v>596981</v>
      </c>
      <c r="E14" s="11">
        <v>913320</v>
      </c>
      <c r="F14" s="11">
        <v>835831</v>
      </c>
      <c r="G14" s="11">
        <v>-432890</v>
      </c>
      <c r="H14" s="11">
        <v>321138</v>
      </c>
      <c r="I14" s="11">
        <v>595278</v>
      </c>
      <c r="J14" s="11"/>
      <c r="K14" s="11"/>
      <c r="L14" s="11"/>
      <c r="M14" s="11"/>
      <c r="N14" s="11">
        <f t="shared" si="2"/>
        <v>10831015</v>
      </c>
      <c r="O14" s="18">
        <f>SUM(N14)/N17</f>
        <v>8.0195413539505225E-2</v>
      </c>
    </row>
    <row r="15" spans="1:15" s="13" customFormat="1" x14ac:dyDescent="0.35">
      <c r="A15" s="15" t="s">
        <v>4</v>
      </c>
      <c r="B15" s="7">
        <v>3062808</v>
      </c>
      <c r="C15" s="10">
        <v>508722</v>
      </c>
      <c r="D15" s="11">
        <v>315610</v>
      </c>
      <c r="E15" s="11">
        <v>367795</v>
      </c>
      <c r="F15" s="11">
        <v>539560</v>
      </c>
      <c r="G15" s="11">
        <v>230825</v>
      </c>
      <c r="H15" s="11">
        <v>278633</v>
      </c>
      <c r="I15" s="11">
        <v>285793</v>
      </c>
      <c r="J15" s="11"/>
      <c r="K15" s="11"/>
      <c r="L15" s="11"/>
      <c r="M15" s="11"/>
      <c r="N15" s="11">
        <f t="shared" si="1"/>
        <v>5589746</v>
      </c>
      <c r="O15" s="18">
        <f>SUM(N15)/N17</f>
        <v>4.1387810103743296E-2</v>
      </c>
    </row>
    <row r="16" spans="1:15" s="13" customFormat="1" x14ac:dyDescent="0.35">
      <c r="A16" s="15" t="s">
        <v>12</v>
      </c>
      <c r="B16" s="7">
        <v>63947</v>
      </c>
      <c r="C16" s="10">
        <v>5586</v>
      </c>
      <c r="D16" s="11">
        <v>1531</v>
      </c>
      <c r="E16" s="11">
        <v>1346</v>
      </c>
      <c r="F16" s="11">
        <v>2184</v>
      </c>
      <c r="G16" s="11">
        <v>2254</v>
      </c>
      <c r="H16" s="11">
        <v>367</v>
      </c>
      <c r="I16" s="11">
        <v>2619</v>
      </c>
      <c r="J16" s="11"/>
      <c r="K16" s="11"/>
      <c r="L16" s="11"/>
      <c r="M16" s="11"/>
      <c r="N16" s="11">
        <f t="shared" si="1"/>
        <v>79834</v>
      </c>
      <c r="O16" s="18">
        <f>SUM(N16)/N17</f>
        <v>5.9110994163638967E-4</v>
      </c>
    </row>
    <row r="17" spans="1:15" s="13" customFormat="1" x14ac:dyDescent="0.35">
      <c r="A17" s="15"/>
      <c r="B17" s="2">
        <f>SUM(B9:B16)</f>
        <v>72020524</v>
      </c>
      <c r="C17" s="2">
        <f>SUM(C9:C16)</f>
        <v>10608893</v>
      </c>
      <c r="D17" s="2">
        <f>SUM(D8:D16)</f>
        <v>11948382</v>
      </c>
      <c r="E17" s="11">
        <f>SUM(E9:E16)</f>
        <v>13041283</v>
      </c>
      <c r="F17" s="2">
        <f>SUM(F9:F16)</f>
        <v>13767993</v>
      </c>
      <c r="G17" s="2">
        <f t="shared" ref="G17:M17" si="3">SUM(G9:G16)</f>
        <v>-4674982</v>
      </c>
      <c r="H17" s="2">
        <f t="shared" si="3"/>
        <v>9912855</v>
      </c>
      <c r="I17" s="2">
        <f t="shared" si="3"/>
        <v>8635141</v>
      </c>
      <c r="J17" s="2">
        <f t="shared" si="3"/>
        <v>0</v>
      </c>
      <c r="K17" s="2">
        <f t="shared" si="3"/>
        <v>0</v>
      </c>
      <c r="L17" s="2">
        <f t="shared" si="3"/>
        <v>0</v>
      </c>
      <c r="M17" s="2">
        <f t="shared" si="3"/>
        <v>0</v>
      </c>
      <c r="N17" s="2">
        <f>SUM(N9:N16)</f>
        <v>135057786</v>
      </c>
      <c r="O17" s="18">
        <f>SUM(N17)/N17</f>
        <v>1</v>
      </c>
    </row>
    <row r="18" spans="1:15" s="13" customFormat="1" x14ac:dyDescent="0.35">
      <c r="A18" s="15"/>
      <c r="B18" s="2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1:15" s="13" customFormat="1" x14ac:dyDescent="0.35">
      <c r="A19" s="15"/>
      <c r="B19" s="16"/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/>
    </row>
    <row r="20" spans="1:15" ht="30" customHeight="1" x14ac:dyDescent="0.35">
      <c r="A20" s="3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" customHeigh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" customHeight="1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5" ht="15" customHeight="1" x14ac:dyDescent="0.35">
      <c r="A23" s="8" t="s">
        <v>0</v>
      </c>
      <c r="B23" s="9">
        <v>202301</v>
      </c>
      <c r="C23" s="9">
        <v>202302</v>
      </c>
      <c r="D23" s="9">
        <v>202303</v>
      </c>
      <c r="E23" s="9">
        <v>202304</v>
      </c>
      <c r="F23" s="9">
        <v>202305</v>
      </c>
      <c r="G23" s="9">
        <v>202306</v>
      </c>
      <c r="H23" s="9">
        <v>202307</v>
      </c>
      <c r="I23" s="9">
        <v>202308</v>
      </c>
      <c r="J23" s="9">
        <v>202309</v>
      </c>
      <c r="K23" s="9">
        <v>202310</v>
      </c>
      <c r="L23" s="9">
        <v>202311</v>
      </c>
      <c r="M23" s="9">
        <v>202312</v>
      </c>
      <c r="N23" s="5"/>
      <c r="O23" s="5"/>
    </row>
    <row r="24" spans="1:15" s="13" customFormat="1" x14ac:dyDescent="0.35">
      <c r="A24" s="15" t="s">
        <v>3</v>
      </c>
      <c r="B24" s="2">
        <v>2225</v>
      </c>
      <c r="C24" s="10">
        <v>387</v>
      </c>
      <c r="D24" s="11">
        <v>382</v>
      </c>
      <c r="E24" s="11">
        <v>351</v>
      </c>
      <c r="F24" s="11">
        <v>384</v>
      </c>
      <c r="G24" s="11">
        <v>238</v>
      </c>
      <c r="H24" s="11">
        <v>293</v>
      </c>
      <c r="I24" s="11">
        <v>298</v>
      </c>
      <c r="J24" s="11"/>
      <c r="K24" s="11"/>
      <c r="L24" s="11"/>
      <c r="M24" s="11"/>
      <c r="N24" s="11"/>
      <c r="O24" s="12"/>
    </row>
    <row r="25" spans="1:15" s="13" customFormat="1" x14ac:dyDescent="0.35">
      <c r="A25" s="15" t="s">
        <v>8</v>
      </c>
      <c r="B25" s="2">
        <v>1644</v>
      </c>
      <c r="C25" s="10">
        <v>306</v>
      </c>
      <c r="D25" s="11">
        <v>368</v>
      </c>
      <c r="E25" s="11">
        <v>331</v>
      </c>
      <c r="F25" s="11">
        <v>385</v>
      </c>
      <c r="G25" s="11">
        <v>262</v>
      </c>
      <c r="H25" s="11">
        <v>343</v>
      </c>
      <c r="I25" s="11">
        <v>338</v>
      </c>
      <c r="J25" s="11"/>
      <c r="K25" s="11"/>
      <c r="L25" s="11"/>
      <c r="M25" s="11"/>
      <c r="N25" s="11"/>
      <c r="O25" s="12"/>
    </row>
    <row r="26" spans="1:15" s="13" customFormat="1" x14ac:dyDescent="0.35">
      <c r="A26" s="15" t="s">
        <v>5</v>
      </c>
      <c r="B26" s="2">
        <v>903</v>
      </c>
      <c r="C26" s="10">
        <v>139</v>
      </c>
      <c r="D26" s="11">
        <v>100</v>
      </c>
      <c r="E26" s="11">
        <v>90</v>
      </c>
      <c r="F26" s="11">
        <v>101</v>
      </c>
      <c r="G26" s="11">
        <v>64</v>
      </c>
      <c r="H26" s="11">
        <v>80</v>
      </c>
      <c r="I26" s="11">
        <v>75</v>
      </c>
      <c r="J26" s="11"/>
      <c r="K26" s="11"/>
      <c r="L26" s="11"/>
      <c r="M26" s="11"/>
      <c r="N26" s="11"/>
      <c r="O26" s="12"/>
    </row>
    <row r="27" spans="1:15" s="13" customFormat="1" x14ac:dyDescent="0.35">
      <c r="A27" s="15" t="s">
        <v>9</v>
      </c>
      <c r="B27" s="2">
        <v>2381</v>
      </c>
      <c r="C27" s="10">
        <v>468</v>
      </c>
      <c r="D27" s="11">
        <v>586</v>
      </c>
      <c r="E27" s="11">
        <v>509</v>
      </c>
      <c r="F27" s="11">
        <v>575</v>
      </c>
      <c r="G27" s="11">
        <v>374</v>
      </c>
      <c r="H27" s="11">
        <v>496</v>
      </c>
      <c r="I27" s="11">
        <v>494</v>
      </c>
      <c r="J27" s="11"/>
      <c r="K27" s="11"/>
      <c r="L27" s="11"/>
      <c r="M27" s="11"/>
      <c r="N27" s="11"/>
      <c r="O27" s="12"/>
    </row>
    <row r="28" spans="1:15" s="13" customFormat="1" x14ac:dyDescent="0.35">
      <c r="A28" s="15" t="s">
        <v>10</v>
      </c>
      <c r="B28" s="2">
        <v>15119</v>
      </c>
      <c r="C28" s="10">
        <v>3090</v>
      </c>
      <c r="D28" s="11">
        <v>3698</v>
      </c>
      <c r="E28" s="11">
        <v>3185</v>
      </c>
      <c r="F28" s="11">
        <v>3424</v>
      </c>
      <c r="G28" s="11">
        <v>2220</v>
      </c>
      <c r="H28" s="11">
        <v>2929</v>
      </c>
      <c r="I28" s="11">
        <v>3007</v>
      </c>
      <c r="J28" s="11"/>
      <c r="K28" s="11"/>
      <c r="L28" s="11"/>
      <c r="M28" s="11"/>
      <c r="N28" s="11"/>
      <c r="O28" s="12"/>
    </row>
    <row r="29" spans="1:15" s="13" customFormat="1" x14ac:dyDescent="0.35">
      <c r="A29" s="15" t="s">
        <v>11</v>
      </c>
      <c r="B29" s="2">
        <v>2155</v>
      </c>
      <c r="C29" s="10">
        <v>373</v>
      </c>
      <c r="D29" s="11">
        <v>315</v>
      </c>
      <c r="E29" s="11">
        <v>278</v>
      </c>
      <c r="F29" s="11">
        <v>296</v>
      </c>
      <c r="G29" s="11">
        <v>200</v>
      </c>
      <c r="H29" s="11">
        <v>253</v>
      </c>
      <c r="I29" s="11">
        <v>237</v>
      </c>
      <c r="J29" s="11"/>
      <c r="K29" s="11"/>
      <c r="L29" s="11"/>
      <c r="M29" s="11"/>
      <c r="N29" s="11"/>
      <c r="O29" s="12"/>
    </row>
    <row r="30" spans="1:15" s="13" customFormat="1" x14ac:dyDescent="0.35">
      <c r="A30" s="15" t="s">
        <v>4</v>
      </c>
      <c r="B30" s="2">
        <v>924</v>
      </c>
      <c r="C30" s="10">
        <v>163</v>
      </c>
      <c r="D30" s="11">
        <v>141</v>
      </c>
      <c r="E30" s="11">
        <v>119</v>
      </c>
      <c r="F30" s="11">
        <v>149</v>
      </c>
      <c r="G30" s="11">
        <v>92</v>
      </c>
      <c r="H30" s="11">
        <v>112</v>
      </c>
      <c r="I30" s="11">
        <v>105</v>
      </c>
      <c r="J30" s="11"/>
      <c r="K30" s="11"/>
      <c r="L30" s="11"/>
      <c r="M30" s="11"/>
      <c r="N30" s="11"/>
      <c r="O30" s="12"/>
    </row>
    <row r="31" spans="1:15" s="13" customFormat="1" x14ac:dyDescent="0.35">
      <c r="A31" s="17" t="s">
        <v>12</v>
      </c>
      <c r="B31" s="2">
        <v>17</v>
      </c>
      <c r="C31" s="10">
        <v>12</v>
      </c>
      <c r="D31" s="11">
        <v>18</v>
      </c>
      <c r="E31" s="11">
        <v>14</v>
      </c>
      <c r="F31" s="11">
        <v>17</v>
      </c>
      <c r="G31" s="11">
        <v>11</v>
      </c>
      <c r="H31" s="11">
        <v>7</v>
      </c>
      <c r="I31" s="11">
        <v>1</v>
      </c>
      <c r="J31" s="11"/>
      <c r="K31" s="11"/>
      <c r="L31" s="11"/>
      <c r="M31" s="11"/>
      <c r="N31" s="11"/>
      <c r="O31" s="12"/>
    </row>
    <row r="32" spans="1:15" s="13" customFormat="1" x14ac:dyDescent="0.35">
      <c r="A32" s="15"/>
      <c r="B32" s="2">
        <f>SUM(B24:B31)</f>
        <v>25368</v>
      </c>
      <c r="C32" s="2">
        <f t="shared" ref="C32:M32" si="4">SUM(C24:C31)</f>
        <v>4938</v>
      </c>
      <c r="D32" s="2">
        <f t="shared" si="4"/>
        <v>5608</v>
      </c>
      <c r="E32" s="2">
        <f t="shared" si="4"/>
        <v>4877</v>
      </c>
      <c r="F32" s="2">
        <f t="shared" si="4"/>
        <v>5331</v>
      </c>
      <c r="G32" s="2">
        <f>SUM(G24:G31)</f>
        <v>3461</v>
      </c>
      <c r="H32" s="2">
        <f t="shared" si="4"/>
        <v>4513</v>
      </c>
      <c r="I32" s="2">
        <f t="shared" si="4"/>
        <v>4555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0</v>
      </c>
      <c r="N32" s="2"/>
      <c r="O32" s="12"/>
    </row>
    <row r="33" spans="1:1" x14ac:dyDescent="0.35">
      <c r="A33" s="15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