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Statistik 2021 FTF 1\"/>
    </mc:Choice>
  </mc:AlternateContent>
  <xr:revisionPtr revIDLastSave="0" documentId="13_ncr:1_{204FCFE9-C584-4898-AD40-1F6EC923FA4D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<sst xmlns="http://schemas.openxmlformats.org/spreadsheetml/2006/main" count="28" uniqueCount="16">
  <si>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</si>
  <si>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</si>
  <si>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</si>
  <si>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FOLKSAM LIV</t>
  </si>
  <si>
    <t>SWEDBANK FOND</t>
  </si>
  <si>
    <t xml:space="preserve">KPA PENSION </t>
  </si>
  <si>
    <t>FOLKSAM LIV, BEGR</t>
  </si>
  <si>
    <t>KPA PENSION, BEGR</t>
  </si>
  <si>
    <t>FUTUR PENSION</t>
  </si>
  <si>
    <t>FOLKSAM LIV (förval)</t>
  </si>
  <si>
    <t>FOLKSAM LIV (förval), BEGR</t>
  </si>
  <si>
    <t>EJ LÄNGRE VALBARA BOLAG</t>
  </si>
  <si>
    <t>FOLKSAM FOND</t>
  </si>
  <si>
    <t xml:space="preserve">FOLKSAM LIV (förval) </t>
  </si>
  <si>
    <t>Förmedlingsstatistik KFO-Forena/Handels/Akademikerförbunden Avser förmedlat belopp</t>
  </si>
  <si>
    <t>Förmedlingsstatistik KFO-Forena/Handels/Akademikerförbunden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</si>
</sst>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8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0" fontId="3" fillId="3" borderId="0" xfId="3" applyNumberFormat="1" applyAlignment="1">
      <alignment horizontal="right" vertical="center" indent="1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/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2" fillId="2" borderId="0" xfId="2" applyNumberFormat="1" applyAlignment="1">
      <alignment horizontal="right" vertical="center" indent="1" readingOrder="1"/>
      <protection locked="0"/>
    </xf>
    <xf numFmtId="14" fontId="3" fillId="3" borderId="0" xfId="3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4" workbookViewId="0">
      <selection activeCell="M37" sqref="M37"/>
    </sheetView>
  </sheetViews>
  <sheetFormatPr defaultRowHeight="14.5" x14ac:dyDescent="0.35"/>
  <cols>
    <col min="1" max="1" width="52" bestFit="1" customWidth="1"/>
    <col min="2" max="2" width="8.81640625" bestFit="1" customWidth="1"/>
    <col min="3" max="4" width="8.81640625" style="20" bestFit="1" customWidth="1"/>
    <col min="5" max="5" width="8.81640625" bestFit="1" customWidth="1"/>
    <col min="6" max="7" width="8.26953125" bestFit="1" customWidth="1"/>
    <col min="8" max="8" width="10.26953125" bestFit="1" customWidth="1"/>
    <col min="9" max="9" width="9.54296875" customWidth="1"/>
    <col min="10" max="12" width="8.81640625" bestFit="1" customWidth="1"/>
    <col min="13" max="13" width="8.26953125" bestFit="1" customWidth="1"/>
    <col min="14" max="14" width="9.81640625" bestFit="1" customWidth="1"/>
    <col min="15" max="15" width="18.81640625" bestFit="1" customWidth="1"/>
  </cols>
  <sheetData>
    <row r="1" spans="1:15" ht="1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</row>
    <row r="2" spans="1:15" ht="15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5" ht="15" customHeigh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14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21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202101</v>
      </c>
      <c r="C8" s="18">
        <v>202102</v>
      </c>
      <c r="D8" s="18">
        <v>202103</v>
      </c>
      <c r="E8" s="8">
        <v>202104</v>
      </c>
      <c r="F8" s="8">
        <v>202105</v>
      </c>
      <c r="G8" s="8">
        <v>202106</v>
      </c>
      <c r="H8" s="8">
        <v>202107</v>
      </c>
      <c r="I8" s="8">
        <v>202108</v>
      </c>
      <c r="J8" s="8">
        <v>202109</v>
      </c>
      <c r="K8" s="8">
        <v>202110</v>
      </c>
      <c r="L8" s="8">
        <v>202111</v>
      </c>
      <c r="M8" s="8">
        <v>202112</v>
      </c>
      <c r="N8" s="5" t="s">
        <v>1</v>
      </c>
      <c r="O8" s="5" t="s">
        <v>2</v>
      </c>
    </row>
    <row r="9" spans="1:15" s="10" customFormat="1" x14ac:dyDescent="0.35">
      <c r="A9" s="13" t="s">
        <v>3</v>
      </c>
      <c r="B9" s="2">
        <v>128327</v>
      </c>
      <c r="C9" s="19">
        <v>93240</v>
      </c>
      <c r="D9" s="14">
        <v>153746</v>
      </c>
      <c r="E9" s="9">
        <v>102479</v>
      </c>
      <c r="F9" s="9">
        <v>26122</v>
      </c>
      <c r="G9" s="9">
        <v>18177</v>
      </c>
      <c r="H9" s="9">
        <v>617339</v>
      </c>
      <c r="I9" s="9">
        <v>-225283</v>
      </c>
      <c r="J9" s="9">
        <v>252119</v>
      </c>
      <c r="K9" s="9">
        <v>120428</v>
      </c>
      <c r="L9" s="9">
        <v>139229</v>
      </c>
      <c r="M9" s="9">
        <v>124367</v>
      </c>
      <c r="N9" s="9">
        <f t="shared" ref="N9:N18" si="0">SUM(B9:M9)</f>
        <v>1550290</v>
      </c>
      <c r="O9" s="23">
        <f>SUM(N9)/N19</f>
        <v>2.7716383071454166E-2</v>
      </c>
    </row>
    <row r="10" spans="1:15" s="10" customFormat="1" x14ac:dyDescent="0.35">
      <c r="A10" s="13" t="s">
        <v>5</v>
      </c>
      <c r="B10" s="2">
        <v>87219</v>
      </c>
      <c r="C10" s="19">
        <v>73272</v>
      </c>
      <c r="D10" s="14">
        <v>80843</v>
      </c>
      <c r="E10" s="9">
        <v>71702</v>
      </c>
      <c r="F10" s="9">
        <v>9593</v>
      </c>
      <c r="G10" s="9">
        <v>3453</v>
      </c>
      <c r="H10" s="9">
        <v>346182</v>
      </c>
      <c r="I10" s="9">
        <v>-97666</v>
      </c>
      <c r="J10" s="9">
        <v>207561</v>
      </c>
      <c r="K10" s="9">
        <v>107404</v>
      </c>
      <c r="L10" s="9">
        <v>138458</v>
      </c>
      <c r="M10" s="9">
        <v>123696</v>
      </c>
      <c r="N10" s="9">
        <f t="shared" si="0"/>
        <v>1151717</v>
      </c>
      <c r="O10" s="23">
        <f>SUM(N10)/N19</f>
        <v>2.0590618246847995E-2</v>
      </c>
    </row>
    <row r="11" spans="1:15" s="10" customFormat="1" x14ac:dyDescent="0.35">
      <c r="A11" s="13" t="s">
        <v>12</v>
      </c>
      <c r="B11" s="2">
        <v>590481</v>
      </c>
      <c r="C11" s="19">
        <v>533675</v>
      </c>
      <c r="D11" s="14">
        <v>611397</v>
      </c>
      <c r="E11" s="9">
        <v>474433</v>
      </c>
      <c r="F11" s="9">
        <v>108404</v>
      </c>
      <c r="G11" s="9">
        <v>24118</v>
      </c>
      <c r="H11" s="9">
        <v>2799822</v>
      </c>
      <c r="I11" s="9">
        <v>-1025612</v>
      </c>
      <c r="J11" s="9">
        <v>1246419</v>
      </c>
      <c r="K11" s="9">
        <v>597092</v>
      </c>
      <c r="L11" s="9">
        <v>592283</v>
      </c>
      <c r="M11" s="9">
        <v>607193</v>
      </c>
      <c r="N11" s="9">
        <f t="shared" si="0"/>
        <v>7159705</v>
      </c>
      <c r="O11" s="23">
        <f>SUM(N11)/N19</f>
        <v>0.12800258432848419</v>
      </c>
    </row>
    <row r="12" spans="1:15" s="10" customFormat="1" x14ac:dyDescent="0.35">
      <c r="A12" s="13" t="s">
        <v>4</v>
      </c>
      <c r="B12" s="2">
        <v>69884</v>
      </c>
      <c r="C12" s="19">
        <v>52615</v>
      </c>
      <c r="D12" s="14">
        <v>83189</v>
      </c>
      <c r="E12" s="9">
        <v>52642</v>
      </c>
      <c r="F12" s="9">
        <v>3800</v>
      </c>
      <c r="G12" s="9">
        <v>4272</v>
      </c>
      <c r="H12" s="9">
        <v>225525</v>
      </c>
      <c r="I12" s="9">
        <v>-52583</v>
      </c>
      <c r="J12" s="9">
        <v>146247</v>
      </c>
      <c r="K12" s="9">
        <v>67035</v>
      </c>
      <c r="L12" s="9">
        <v>77569</v>
      </c>
      <c r="M12" s="9">
        <v>73443</v>
      </c>
      <c r="N12" s="9">
        <f t="shared" si="0"/>
        <v>803638</v>
      </c>
      <c r="O12" s="23">
        <f>SUM(N12)/N19</f>
        <v>1.436759487500873E-2</v>
      </c>
    </row>
    <row r="13" spans="1:15" s="10" customFormat="1" x14ac:dyDescent="0.35">
      <c r="A13" s="13" t="s">
        <v>8</v>
      </c>
      <c r="B13" s="2">
        <v>151926</v>
      </c>
      <c r="C13" s="19">
        <v>172919</v>
      </c>
      <c r="D13" s="14">
        <v>208137</v>
      </c>
      <c r="E13" s="9">
        <v>139108</v>
      </c>
      <c r="F13" s="9">
        <v>2791</v>
      </c>
      <c r="G13" s="9">
        <v>3875</v>
      </c>
      <c r="H13" s="9">
        <v>0</v>
      </c>
      <c r="I13" s="9">
        <v>-94966</v>
      </c>
      <c r="J13" s="9">
        <v>405382</v>
      </c>
      <c r="K13" s="9">
        <v>164911</v>
      </c>
      <c r="L13" s="9">
        <v>158655</v>
      </c>
      <c r="M13" s="9">
        <v>140092</v>
      </c>
      <c r="N13" s="9">
        <f t="shared" si="0"/>
        <v>1452830</v>
      </c>
      <c r="O13" s="23">
        <f>SUM(N13)/N19</f>
        <v>2.5973974429107299E-2</v>
      </c>
    </row>
    <row r="14" spans="1:15" s="10" customFormat="1" x14ac:dyDescent="0.35">
      <c r="A14" s="13" t="s">
        <v>13</v>
      </c>
      <c r="B14" s="2">
        <v>1267764</v>
      </c>
      <c r="C14" s="19">
        <v>1311682</v>
      </c>
      <c r="D14" s="14">
        <v>1334301</v>
      </c>
      <c r="E14" s="9">
        <v>1057941</v>
      </c>
      <c r="F14" s="9">
        <v>229154</v>
      </c>
      <c r="G14" s="9">
        <v>165231</v>
      </c>
      <c r="H14" s="9">
        <v>6308851</v>
      </c>
      <c r="I14" s="9">
        <v>-2384520</v>
      </c>
      <c r="J14" s="9">
        <v>2655402</v>
      </c>
      <c r="K14" s="9">
        <v>1243309</v>
      </c>
      <c r="L14" s="9">
        <v>1218347</v>
      </c>
      <c r="M14" s="9">
        <v>1170463</v>
      </c>
      <c r="N14" s="9">
        <f t="shared" si="0"/>
        <v>15577925</v>
      </c>
      <c r="O14" s="23">
        <f>SUM(N14)/N19</f>
        <v>0.27850514210785249</v>
      </c>
    </row>
    <row r="15" spans="1:15" s="10" customFormat="1" x14ac:dyDescent="0.35">
      <c r="A15" s="13" t="s">
        <v>6</v>
      </c>
      <c r="B15" s="2">
        <v>822099</v>
      </c>
      <c r="C15" s="19">
        <v>718881</v>
      </c>
      <c r="D15" s="14">
        <v>895831</v>
      </c>
      <c r="E15" s="9">
        <v>664693</v>
      </c>
      <c r="F15" s="9">
        <v>127547</v>
      </c>
      <c r="G15" s="9">
        <v>38837</v>
      </c>
      <c r="H15" s="9">
        <v>3498238</v>
      </c>
      <c r="I15" s="9">
        <v>-1123834</v>
      </c>
      <c r="J15" s="9">
        <v>1786484</v>
      </c>
      <c r="K15" s="11">
        <v>821330</v>
      </c>
      <c r="L15" s="11">
        <v>856424</v>
      </c>
      <c r="M15" s="11">
        <v>786203</v>
      </c>
      <c r="N15" s="9">
        <f t="shared" si="0"/>
        <v>9892733</v>
      </c>
      <c r="O15" s="23">
        <f>SUM(N15)/N19</f>
        <v>0.17686418505674162</v>
      </c>
    </row>
    <row r="16" spans="1:15" s="10" customFormat="1" x14ac:dyDescent="0.35">
      <c r="A16" s="13" t="s">
        <v>7</v>
      </c>
      <c r="B16" s="2">
        <v>157757</v>
      </c>
      <c r="C16" s="19">
        <v>148096</v>
      </c>
      <c r="D16" s="14">
        <v>175663</v>
      </c>
      <c r="E16" s="9">
        <v>126471</v>
      </c>
      <c r="F16" s="9">
        <v>13193</v>
      </c>
      <c r="G16" s="9">
        <v>13827</v>
      </c>
      <c r="H16" s="9">
        <v>749728</v>
      </c>
      <c r="I16" s="9">
        <v>-260987</v>
      </c>
      <c r="J16" s="9">
        <v>355606</v>
      </c>
      <c r="K16" s="11">
        <v>173855</v>
      </c>
      <c r="L16" s="11">
        <v>175472</v>
      </c>
      <c r="M16" s="11">
        <v>230693</v>
      </c>
      <c r="N16" s="9">
        <f t="shared" si="0"/>
        <v>2059374</v>
      </c>
      <c r="O16" s="23">
        <f>SUM(N16)/N19</f>
        <v>3.6817884828898369E-2</v>
      </c>
    </row>
    <row r="17" spans="1:17" s="10" customFormat="1" x14ac:dyDescent="0.35">
      <c r="A17" s="13" t="s">
        <v>10</v>
      </c>
      <c r="B17" s="14">
        <v>1315396</v>
      </c>
      <c r="C17" s="14">
        <v>1369909</v>
      </c>
      <c r="D17" s="14">
        <v>1399539</v>
      </c>
      <c r="E17" s="22">
        <v>1106827</v>
      </c>
      <c r="F17" s="22">
        <v>238794</v>
      </c>
      <c r="G17" s="22">
        <v>166278</v>
      </c>
      <c r="H17" s="22">
        <v>6601835</v>
      </c>
      <c r="I17" s="22">
        <v>-2492303</v>
      </c>
      <c r="J17" s="22">
        <v>2761027</v>
      </c>
      <c r="K17" s="12">
        <v>1304442</v>
      </c>
      <c r="L17" s="22">
        <v>1292166</v>
      </c>
      <c r="M17" s="22">
        <v>1221944</v>
      </c>
      <c r="N17" s="9">
        <f t="shared" si="0"/>
        <v>16285854</v>
      </c>
      <c r="O17" s="23">
        <f>SUM(N17)/N19</f>
        <v>0.29116163305560516</v>
      </c>
    </row>
    <row r="18" spans="1:17" s="10" customFormat="1" x14ac:dyDescent="0.35">
      <c r="A18" s="13" t="s">
        <v>11</v>
      </c>
      <c r="B18" s="14">
        <v>0</v>
      </c>
      <c r="C18" s="14">
        <v>0</v>
      </c>
      <c r="D18" s="14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12">
        <v>0</v>
      </c>
      <c r="L18" s="22">
        <v>0</v>
      </c>
      <c r="M18" s="22">
        <v>0</v>
      </c>
      <c r="N18" s="9">
        <f t="shared" si="0"/>
        <v>0</v>
      </c>
      <c r="O18" s="23">
        <f>SUM(N18)/N19</f>
        <v>0</v>
      </c>
    </row>
    <row r="19" spans="1:17" x14ac:dyDescent="0.35">
      <c r="A19" s="13"/>
      <c r="B19" s="2">
        <f>SUM(B9:B18)</f>
        <v>4590853</v>
      </c>
      <c r="C19" s="2">
        <f t="shared" ref="C19:N19" si="1">SUM(C9:C18)</f>
        <v>4474289</v>
      </c>
      <c r="D19" s="2">
        <f t="shared" si="1"/>
        <v>4942646</v>
      </c>
      <c r="E19" s="2">
        <f t="shared" si="1"/>
        <v>3796296</v>
      </c>
      <c r="F19" s="2">
        <f t="shared" si="1"/>
        <v>759398</v>
      </c>
      <c r="G19" s="2">
        <f t="shared" si="1"/>
        <v>438068</v>
      </c>
      <c r="H19" s="2">
        <f t="shared" si="1"/>
        <v>21147520</v>
      </c>
      <c r="I19" s="2">
        <f t="shared" si="1"/>
        <v>-7757754</v>
      </c>
      <c r="J19" s="2">
        <f t="shared" si="1"/>
        <v>9816247</v>
      </c>
      <c r="K19" s="2">
        <f t="shared" si="1"/>
        <v>4599806</v>
      </c>
      <c r="L19" s="2">
        <f t="shared" si="1"/>
        <v>4648603</v>
      </c>
      <c r="M19" s="2">
        <f t="shared" si="1"/>
        <v>4478094</v>
      </c>
      <c r="N19" s="2">
        <f t="shared" si="1"/>
        <v>55934066</v>
      </c>
      <c r="O19" s="24">
        <f>SUM(N19)/N19</f>
        <v>1</v>
      </c>
    </row>
    <row r="20" spans="1:17" x14ac:dyDescent="0.35">
      <c r="A20" s="13"/>
      <c r="O20" s="20"/>
    </row>
    <row r="21" spans="1:17" x14ac:dyDescent="0.35">
      <c r="A21" s="13"/>
      <c r="O21" s="20"/>
    </row>
    <row r="22" spans="1:17" x14ac:dyDescent="0.35">
      <c r="A22" s="13"/>
      <c r="O22" s="20"/>
    </row>
    <row r="23" spans="1:17" ht="31.5" customHeight="1" x14ac:dyDescent="0.35">
      <c r="A23" s="3" t="s">
        <v>15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25"/>
    </row>
    <row r="24" spans="1:17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17"/>
    </row>
    <row r="25" spans="1:17" x14ac:dyDescent="0.35">
      <c r="B25" s="2"/>
      <c r="C25" s="15"/>
      <c r="D25" s="21"/>
      <c r="E25" s="2"/>
      <c r="F25" s="2"/>
      <c r="G25" s="2"/>
      <c r="H25" s="2"/>
      <c r="I25" s="2"/>
      <c r="J25" s="2"/>
      <c r="K25" s="2"/>
      <c r="L25" s="2"/>
      <c r="M25" s="2"/>
      <c r="O25" s="20"/>
    </row>
    <row r="26" spans="1:17" x14ac:dyDescent="0.35">
      <c r="A26" s="7" t="s">
        <v>0</v>
      </c>
      <c r="B26" s="8">
        <v>202101</v>
      </c>
      <c r="C26" s="18">
        <v>202102</v>
      </c>
      <c r="D26" s="18">
        <v>202103</v>
      </c>
      <c r="E26" s="8">
        <v>202104</v>
      </c>
      <c r="F26" s="8">
        <v>202105</v>
      </c>
      <c r="G26" s="8">
        <v>202106</v>
      </c>
      <c r="H26" s="8">
        <v>202107</v>
      </c>
      <c r="I26" s="8">
        <v>202108</v>
      </c>
      <c r="J26" s="8">
        <v>202109</v>
      </c>
      <c r="K26" s="8">
        <v>202110</v>
      </c>
      <c r="L26" s="8">
        <v>202111</v>
      </c>
      <c r="M26" s="8">
        <v>202112</v>
      </c>
      <c r="N26" s="5" t="s">
        <v>1</v>
      </c>
      <c r="O26" s="26" t="s">
        <v>2</v>
      </c>
    </row>
    <row r="27" spans="1:17" x14ac:dyDescent="0.35">
      <c r="A27" s="13" t="s">
        <v>3</v>
      </c>
      <c r="B27" s="2">
        <v>74</v>
      </c>
      <c r="C27" s="19">
        <v>70</v>
      </c>
      <c r="D27" s="14">
        <v>81</v>
      </c>
      <c r="E27" s="9">
        <v>75</v>
      </c>
      <c r="F27" s="9">
        <v>19</v>
      </c>
      <c r="G27" s="9">
        <v>18</v>
      </c>
      <c r="H27" s="9">
        <v>85</v>
      </c>
      <c r="I27" s="9">
        <v>58</v>
      </c>
      <c r="J27" s="9">
        <v>78</v>
      </c>
      <c r="K27" s="9">
        <v>77</v>
      </c>
      <c r="L27" s="9">
        <v>79</v>
      </c>
      <c r="M27" s="9">
        <v>76</v>
      </c>
      <c r="N27" s="9">
        <f>SUM(B27:M27)</f>
        <v>790</v>
      </c>
      <c r="O27" s="23">
        <f>SUM(N27)/N37</f>
        <v>2.8448989880802335E-2</v>
      </c>
      <c r="P27" s="10"/>
      <c r="Q27" s="10"/>
    </row>
    <row r="28" spans="1:17" x14ac:dyDescent="0.35">
      <c r="A28" s="13" t="s">
        <v>5</v>
      </c>
      <c r="B28" s="2">
        <v>38</v>
      </c>
      <c r="C28" s="19">
        <v>36</v>
      </c>
      <c r="D28" s="14">
        <v>38</v>
      </c>
      <c r="E28" s="9">
        <v>34</v>
      </c>
      <c r="F28" s="9">
        <v>5</v>
      </c>
      <c r="G28" s="9">
        <v>4</v>
      </c>
      <c r="H28" s="9">
        <v>36</v>
      </c>
      <c r="I28" s="9">
        <v>21</v>
      </c>
      <c r="J28" s="9">
        <v>35</v>
      </c>
      <c r="K28" s="9">
        <v>37</v>
      </c>
      <c r="L28" s="9">
        <v>38</v>
      </c>
      <c r="M28" s="9">
        <v>36</v>
      </c>
      <c r="N28" s="9">
        <f t="shared" ref="N28:N36" si="2">SUM(B28:M28)</f>
        <v>358</v>
      </c>
      <c r="O28" s="23">
        <f>SUM(N28)/N37</f>
        <v>1.2892073895350931E-2</v>
      </c>
      <c r="P28" s="10"/>
      <c r="Q28" s="10"/>
    </row>
    <row r="29" spans="1:17" x14ac:dyDescent="0.35">
      <c r="A29" s="13" t="s">
        <v>12</v>
      </c>
      <c r="B29" s="2">
        <v>321</v>
      </c>
      <c r="C29" s="19">
        <v>328</v>
      </c>
      <c r="D29" s="14">
        <v>343</v>
      </c>
      <c r="E29" s="9">
        <v>319</v>
      </c>
      <c r="F29" s="9">
        <v>80</v>
      </c>
      <c r="G29" s="9">
        <v>39</v>
      </c>
      <c r="H29" s="9">
        <v>357</v>
      </c>
      <c r="I29" s="9">
        <v>248</v>
      </c>
      <c r="J29" s="9">
        <v>330</v>
      </c>
      <c r="K29" s="9">
        <v>335</v>
      </c>
      <c r="L29" s="9">
        <v>331</v>
      </c>
      <c r="M29" s="9">
        <v>329</v>
      </c>
      <c r="N29" s="9">
        <f t="shared" si="2"/>
        <v>3360</v>
      </c>
      <c r="O29" s="23">
        <f>SUM(N29)/N37</f>
        <v>0.12099823544239979</v>
      </c>
      <c r="P29" s="10"/>
      <c r="Q29" s="10"/>
    </row>
    <row r="30" spans="1:17" x14ac:dyDescent="0.35">
      <c r="A30" s="13" t="s">
        <v>4</v>
      </c>
      <c r="B30" s="2">
        <v>20</v>
      </c>
      <c r="C30" s="19">
        <v>21</v>
      </c>
      <c r="D30" s="14">
        <v>24</v>
      </c>
      <c r="E30" s="9">
        <v>23</v>
      </c>
      <c r="F30" s="9">
        <v>6</v>
      </c>
      <c r="G30" s="9">
        <v>6</v>
      </c>
      <c r="H30" s="9">
        <v>30</v>
      </c>
      <c r="I30" s="9">
        <v>16</v>
      </c>
      <c r="J30" s="9">
        <v>28</v>
      </c>
      <c r="K30" s="9">
        <v>28</v>
      </c>
      <c r="L30" s="9">
        <v>30</v>
      </c>
      <c r="M30" s="9">
        <v>29</v>
      </c>
      <c r="N30" s="9">
        <f t="shared" si="2"/>
        <v>261</v>
      </c>
      <c r="O30" s="23">
        <f>SUM(N30)/N37</f>
        <v>9.3989700745435549E-3</v>
      </c>
      <c r="P30" s="10"/>
      <c r="Q30" s="10"/>
    </row>
    <row r="31" spans="1:17" x14ac:dyDescent="0.35">
      <c r="A31" s="13" t="s">
        <v>8</v>
      </c>
      <c r="B31" s="2">
        <v>46</v>
      </c>
      <c r="C31" s="19">
        <v>45</v>
      </c>
      <c r="D31" s="14">
        <v>45</v>
      </c>
      <c r="E31" s="9">
        <v>45</v>
      </c>
      <c r="F31" s="9">
        <v>6</v>
      </c>
      <c r="G31" s="9">
        <v>7</v>
      </c>
      <c r="H31" s="9">
        <v>49</v>
      </c>
      <c r="I31" s="9">
        <v>26</v>
      </c>
      <c r="J31" s="9">
        <v>49</v>
      </c>
      <c r="K31" s="9">
        <v>48</v>
      </c>
      <c r="L31" s="9">
        <v>47</v>
      </c>
      <c r="M31" s="9">
        <v>45</v>
      </c>
      <c r="N31" s="9">
        <f t="shared" si="2"/>
        <v>458</v>
      </c>
      <c r="O31" s="23">
        <f>SUM(N31)/N37</f>
        <v>1.6493211854946163E-2</v>
      </c>
      <c r="P31" s="10"/>
      <c r="Q31" s="10"/>
    </row>
    <row r="32" spans="1:17" x14ac:dyDescent="0.35">
      <c r="A32" s="13" t="s">
        <v>9</v>
      </c>
      <c r="B32" s="2">
        <v>848</v>
      </c>
      <c r="C32" s="19">
        <v>849</v>
      </c>
      <c r="D32" s="14">
        <v>885</v>
      </c>
      <c r="E32" s="9">
        <v>813</v>
      </c>
      <c r="F32" s="9">
        <v>176</v>
      </c>
      <c r="G32" s="9">
        <v>154</v>
      </c>
      <c r="H32" s="9">
        <v>919</v>
      </c>
      <c r="I32" s="9">
        <v>661</v>
      </c>
      <c r="J32" s="9">
        <v>873</v>
      </c>
      <c r="K32" s="9">
        <v>854</v>
      </c>
      <c r="L32" s="9">
        <v>821</v>
      </c>
      <c r="M32" s="9">
        <v>807</v>
      </c>
      <c r="N32" s="9">
        <f t="shared" si="2"/>
        <v>8660</v>
      </c>
      <c r="O32" s="23">
        <f>SUM(N32)/N37</f>
        <v>0.31185854730094709</v>
      </c>
      <c r="P32" s="10"/>
      <c r="Q32" s="10"/>
    </row>
    <row r="33" spans="1:17" x14ac:dyDescent="0.35">
      <c r="A33" s="13" t="s">
        <v>6</v>
      </c>
      <c r="B33" s="2">
        <v>380</v>
      </c>
      <c r="C33" s="19">
        <v>381</v>
      </c>
      <c r="D33" s="14">
        <v>412</v>
      </c>
      <c r="E33" s="9">
        <v>390</v>
      </c>
      <c r="F33" s="9">
        <v>94</v>
      </c>
      <c r="G33" s="9">
        <v>57</v>
      </c>
      <c r="H33" s="9">
        <v>430</v>
      </c>
      <c r="I33" s="9">
        <v>282</v>
      </c>
      <c r="J33" s="9">
        <v>401</v>
      </c>
      <c r="K33" s="11">
        <v>399</v>
      </c>
      <c r="L33" s="11">
        <v>396</v>
      </c>
      <c r="M33" s="11">
        <v>387</v>
      </c>
      <c r="N33" s="9">
        <f t="shared" si="2"/>
        <v>4009</v>
      </c>
      <c r="O33" s="23">
        <f>SUM(N33)/N37</f>
        <v>0.14436962080017285</v>
      </c>
      <c r="P33" s="10"/>
      <c r="Q33" s="10"/>
    </row>
    <row r="34" spans="1:17" x14ac:dyDescent="0.35">
      <c r="A34" s="13" t="s">
        <v>7</v>
      </c>
      <c r="B34" s="2">
        <v>84</v>
      </c>
      <c r="C34" s="19">
        <v>83</v>
      </c>
      <c r="D34" s="14">
        <v>85</v>
      </c>
      <c r="E34" s="9">
        <v>75</v>
      </c>
      <c r="F34" s="9">
        <v>13</v>
      </c>
      <c r="G34" s="9">
        <v>15</v>
      </c>
      <c r="H34" s="9">
        <v>88</v>
      </c>
      <c r="I34" s="9">
        <v>60</v>
      </c>
      <c r="J34" s="9">
        <v>85</v>
      </c>
      <c r="K34" s="11">
        <v>92</v>
      </c>
      <c r="L34" s="11">
        <v>93</v>
      </c>
      <c r="M34" s="11">
        <v>93</v>
      </c>
      <c r="N34" s="9">
        <f t="shared" si="2"/>
        <v>866</v>
      </c>
      <c r="O34" s="23">
        <f>SUM(N34)/N37</f>
        <v>3.1185854730094709E-2</v>
      </c>
      <c r="P34" s="10"/>
      <c r="Q34" s="10"/>
    </row>
    <row r="35" spans="1:17" x14ac:dyDescent="0.35">
      <c r="A35" s="13" t="s">
        <v>10</v>
      </c>
      <c r="B35" s="14">
        <v>883</v>
      </c>
      <c r="C35" s="14">
        <v>885</v>
      </c>
      <c r="D35" s="14">
        <v>915</v>
      </c>
      <c r="E35" s="22">
        <v>845</v>
      </c>
      <c r="F35" s="22">
        <v>185</v>
      </c>
      <c r="G35" s="22">
        <v>156</v>
      </c>
      <c r="H35" s="22">
        <v>957</v>
      </c>
      <c r="I35" s="22">
        <v>687</v>
      </c>
      <c r="J35" s="22">
        <v>907</v>
      </c>
      <c r="K35" s="22">
        <v>888</v>
      </c>
      <c r="L35" s="22">
        <v>857</v>
      </c>
      <c r="M35" s="22">
        <v>842</v>
      </c>
      <c r="N35" s="9">
        <f t="shared" si="2"/>
        <v>9007</v>
      </c>
      <c r="O35" s="23">
        <f>SUM(N35)/N37</f>
        <v>0.32435449602074257</v>
      </c>
      <c r="P35" s="10"/>
      <c r="Q35" s="10"/>
    </row>
    <row r="36" spans="1:17" x14ac:dyDescent="0.35">
      <c r="A36" s="13" t="s">
        <v>11</v>
      </c>
      <c r="B36" s="14">
        <v>0</v>
      </c>
      <c r="C36" s="14">
        <v>0</v>
      </c>
      <c r="D36" s="14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9">
        <f t="shared" si="2"/>
        <v>0</v>
      </c>
      <c r="O36" s="23">
        <f>SUM(N36)/N37</f>
        <v>0</v>
      </c>
      <c r="P36" s="10"/>
      <c r="Q36" s="10"/>
    </row>
    <row r="37" spans="1:17" x14ac:dyDescent="0.35">
      <c r="A37" s="13"/>
      <c r="B37" s="2">
        <f>SUM(B27:B36)</f>
        <v>2694</v>
      </c>
      <c r="C37" s="2">
        <f t="shared" ref="C37:N37" si="3">SUM(C27:C36)</f>
        <v>2698</v>
      </c>
      <c r="D37" s="2">
        <f t="shared" si="3"/>
        <v>2828</v>
      </c>
      <c r="E37" s="2">
        <f t="shared" si="3"/>
        <v>2619</v>
      </c>
      <c r="F37" s="2">
        <f t="shared" si="3"/>
        <v>584</v>
      </c>
      <c r="G37" s="2">
        <f t="shared" si="3"/>
        <v>456</v>
      </c>
      <c r="H37" s="2">
        <f t="shared" si="3"/>
        <v>2951</v>
      </c>
      <c r="I37" s="2">
        <f t="shared" si="3"/>
        <v>2059</v>
      </c>
      <c r="J37" s="2">
        <f t="shared" si="3"/>
        <v>2786</v>
      </c>
      <c r="K37" s="2">
        <f t="shared" si="3"/>
        <v>2758</v>
      </c>
      <c r="L37" s="2">
        <f t="shared" si="3"/>
        <v>2692</v>
      </c>
      <c r="M37" s="2">
        <f t="shared" si="3"/>
        <v>2644</v>
      </c>
      <c r="N37" s="2">
        <f t="shared" si="3"/>
        <v>27769</v>
      </c>
      <c r="O37" s="24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:M19 B37: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2021-12-29T10:55:41Z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