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3C11EC75-C233-4D29-9CEE-6379F24CD04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I24" i="1" l="1"/>
  <c r="M24" i="1" l="1"/>
  <c r="N14" i="1" l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L24" i="1" l="1"/>
  <c r="J24" i="1"/>
  <c r="C24" i="1" l="1"/>
  <c r="H24" i="1" l="1"/>
  <c r="N9" i="1" l="1"/>
  <c r="G24" i="1" l="1"/>
  <c r="F24" i="1"/>
  <c r="E24" i="1"/>
  <c r="D24" i="1"/>
  <c r="N24" i="1" l="1"/>
  <c r="O24" i="1" l="1"/>
  <c r="O17" i="1"/>
  <c r="O14" i="1"/>
  <c r="O18" i="1"/>
  <c r="O12" i="1"/>
  <c r="O13" i="1"/>
  <c r="O23" i="1"/>
  <c r="O19" i="1"/>
  <c r="O22" i="1"/>
  <c r="O11" i="1"/>
  <c r="O21" i="1"/>
  <c r="O16" i="1"/>
  <c r="O9" i="1"/>
  <c r="O20" i="1"/>
  <c r="O10" i="1"/>
  <c r="O15" i="1"/>
</calcChain>
</file>

<file path=xl/sharedStrings.xml><?xml version="1.0" encoding="utf-8"?>
<sst xmlns="http://schemas.openxmlformats.org/spreadsheetml/2006/main" count="20" uniqueCount="20">
  <si>
    <t>Försäkringsbolag</t>
  </si>
  <si>
    <t>Totalt</t>
  </si>
  <si>
    <t>Procentfördelning</t>
  </si>
  <si>
    <t>ALECTA</t>
  </si>
  <si>
    <t>AMF FONDFÖRSÄKRING</t>
  </si>
  <si>
    <t>AMF PENSION</t>
  </si>
  <si>
    <t>FOLKSAM LO FONDFÖRSÄKRING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</si>
  <si>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</si>
  <si>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</si>
  <si>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</si>
  <si>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</si>
  <si>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</si>
  <si>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</si>
  <si>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</si>
  <si>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</si>
  <si>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Förmedlingsstatistik  AKAP-KL /KAP-KL/PFA</t>
  </si>
  <si>
    <t>KPA TRAD förval</t>
  </si>
  <si>
    <t xml:space="preserve">SEB </t>
  </si>
  <si>
    <t>LÄNSFÖRSÄKRINGAR FONDLIV</t>
  </si>
  <si>
    <t>FUTUR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</si>
</sst>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rgb="FF8E788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3" borderId="0" xfId="3" applyNumberFormat="1" applyFont="1">
      <alignment horizontal="left" vertical="center" indent="1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C7" workbookViewId="0">
      <selection activeCell="M24" sqref="M24"/>
    </sheetView>
  </sheetViews>
  <sheetFormatPr defaultRowHeight="14.5" x14ac:dyDescent="0.35"/>
  <cols>
    <col min="1" max="1" width="52" bestFit="1" customWidth="1"/>
    <col min="2" max="2" width="11.26953125" bestFit="1" customWidth="1"/>
    <col min="3" max="3" width="10.26953125" bestFit="1" customWidth="1"/>
    <col min="4" max="4" width="14" bestFit="1" customWidth="1"/>
    <col min="5" max="5" width="11.26953125" bestFit="1" customWidth="1"/>
    <col min="6" max="6" width="10.1796875" customWidth="1"/>
    <col min="7" max="7" width="12.81640625" bestFit="1" customWidth="1"/>
    <col min="8" max="8" width="11.26953125" bestFit="1" customWidth="1"/>
    <col min="9" max="9" width="11.26953125" customWidth="1"/>
    <col min="10" max="10" width="12.1796875" customWidth="1"/>
    <col min="11" max="11" width="10.7265625" customWidth="1"/>
    <col min="12" max="12" width="11.453125" customWidth="1"/>
    <col min="13" max="13" width="12.81640625" customWidth="1"/>
    <col min="14" max="14" width="14" bestFit="1" customWidth="1"/>
    <col min="15" max="15" width="18.7265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13">
        <v>202101</v>
      </c>
      <c r="C8" s="13">
        <v>202102</v>
      </c>
      <c r="D8" s="13">
        <v>202103</v>
      </c>
      <c r="E8" s="13">
        <v>202104</v>
      </c>
      <c r="F8" s="13">
        <v>202105</v>
      </c>
      <c r="G8" s="13">
        <v>202106</v>
      </c>
      <c r="H8" s="13">
        <v>202107</v>
      </c>
      <c r="I8" s="13">
        <v>202108</v>
      </c>
      <c r="J8" s="13">
        <v>202109</v>
      </c>
      <c r="K8" s="13">
        <v>202110</v>
      </c>
      <c r="L8" s="13">
        <v>202111</v>
      </c>
      <c r="M8" s="13">
        <v>202112</v>
      </c>
      <c r="N8" s="13" t="s">
        <v>1</v>
      </c>
      <c r="O8" s="13" t="s">
        <v>2</v>
      </c>
    </row>
    <row r="9" spans="1:15" s="9" customFormat="1" x14ac:dyDescent="0.35">
      <c r="A9" s="9" t="s">
        <v>3</v>
      </c>
      <c r="B9" s="7">
        <v>1320081</v>
      </c>
      <c r="C9" s="7">
        <v>522818</v>
      </c>
      <c r="D9" s="16">
        <v>49576701</v>
      </c>
      <c r="E9" s="16">
        <v>2483435</v>
      </c>
      <c r="F9" s="16">
        <v>1026982</v>
      </c>
      <c r="G9" s="16">
        <v>3924423</v>
      </c>
      <c r="H9" s="16">
        <v>1734741</v>
      </c>
      <c r="I9" s="16">
        <v>440476</v>
      </c>
      <c r="J9" s="16">
        <v>4257245</v>
      </c>
      <c r="K9" s="16">
        <v>979299</v>
      </c>
      <c r="L9" s="16">
        <v>860351</v>
      </c>
      <c r="M9" s="16">
        <v>4127267</v>
      </c>
      <c r="N9" s="16">
        <f>SUM(B9:M9)</f>
        <v>71253819</v>
      </c>
      <c r="O9" s="18">
        <f>SUM(N9)/N24</f>
        <v>4.1071810688426465E-3</v>
      </c>
    </row>
    <row r="10" spans="1:15" s="9" customFormat="1" x14ac:dyDescent="0.35">
      <c r="A10" s="9" t="s">
        <v>4</v>
      </c>
      <c r="B10" s="7">
        <v>9996949</v>
      </c>
      <c r="C10" s="7">
        <v>5334534</v>
      </c>
      <c r="D10" s="16">
        <v>513921646</v>
      </c>
      <c r="E10" s="16">
        <v>24845126</v>
      </c>
      <c r="F10" s="16">
        <v>7705488</v>
      </c>
      <c r="G10" s="16">
        <v>16569868</v>
      </c>
      <c r="H10" s="16">
        <v>10132864</v>
      </c>
      <c r="I10" s="16">
        <v>5990962</v>
      </c>
      <c r="J10" s="16">
        <v>20007612</v>
      </c>
      <c r="K10" s="16">
        <v>9686307</v>
      </c>
      <c r="L10" s="16">
        <v>7777099</v>
      </c>
      <c r="M10" s="16">
        <v>19006273</v>
      </c>
      <c r="N10" s="16">
        <f t="shared" ref="N10:N24" si="0">SUM(B10:M10)</f>
        <v>650974728</v>
      </c>
      <c r="O10" s="18">
        <f>SUM(N10)/N24</f>
        <v>3.7523196884879824E-2</v>
      </c>
    </row>
    <row r="11" spans="1:15" s="9" customFormat="1" x14ac:dyDescent="0.35">
      <c r="A11" s="9" t="s">
        <v>5</v>
      </c>
      <c r="B11" s="7">
        <v>11947144</v>
      </c>
      <c r="C11" s="7">
        <v>6720333</v>
      </c>
      <c r="D11" s="16">
        <v>865867246</v>
      </c>
      <c r="E11" s="16">
        <v>35234325</v>
      </c>
      <c r="F11" s="16">
        <v>7395830</v>
      </c>
      <c r="G11" s="16">
        <v>15157082</v>
      </c>
      <c r="H11" s="16">
        <v>12025232</v>
      </c>
      <c r="I11" s="16">
        <v>8252313</v>
      </c>
      <c r="J11" s="16">
        <v>17265069</v>
      </c>
      <c r="K11" s="16">
        <v>10316032</v>
      </c>
      <c r="L11" s="16">
        <v>7490913</v>
      </c>
      <c r="M11" s="16">
        <v>15248375</v>
      </c>
      <c r="N11" s="16">
        <f t="shared" si="0"/>
        <v>1012919894</v>
      </c>
      <c r="O11" s="18">
        <f>SUM(N11)/N24</f>
        <v>5.8386279799134695E-2</v>
      </c>
    </row>
    <row r="12" spans="1:15" s="9" customFormat="1" x14ac:dyDescent="0.35">
      <c r="A12" s="9" t="s">
        <v>6</v>
      </c>
      <c r="B12" s="7">
        <v>3401333</v>
      </c>
      <c r="C12" s="7">
        <v>1691308</v>
      </c>
      <c r="D12" s="16">
        <v>405456871</v>
      </c>
      <c r="E12" s="16">
        <v>14342185</v>
      </c>
      <c r="F12" s="16">
        <v>1601186</v>
      </c>
      <c r="G12" s="16">
        <v>8639209</v>
      </c>
      <c r="H12" s="16">
        <v>2295970</v>
      </c>
      <c r="I12" s="16">
        <v>1756536</v>
      </c>
      <c r="J12" s="16">
        <v>8598582</v>
      </c>
      <c r="K12" s="16">
        <v>1972042</v>
      </c>
      <c r="L12" s="16">
        <v>1624540</v>
      </c>
      <c r="M12" s="16">
        <v>8565346</v>
      </c>
      <c r="N12" s="16">
        <f t="shared" si="0"/>
        <v>459945108</v>
      </c>
      <c r="O12" s="18">
        <f>SUM(N12)/N24</f>
        <v>2.6511952156338264E-2</v>
      </c>
    </row>
    <row r="13" spans="1:15" s="9" customFormat="1" x14ac:dyDescent="0.35">
      <c r="A13" s="9" t="s">
        <v>7</v>
      </c>
      <c r="B13" s="7">
        <v>680150</v>
      </c>
      <c r="C13" s="7">
        <v>343721</v>
      </c>
      <c r="D13" s="16">
        <v>100357620</v>
      </c>
      <c r="E13" s="16">
        <v>4429420</v>
      </c>
      <c r="F13" s="16">
        <v>279688</v>
      </c>
      <c r="G13" s="16">
        <v>1561115</v>
      </c>
      <c r="H13" s="16">
        <v>688838</v>
      </c>
      <c r="I13" s="16">
        <v>568537</v>
      </c>
      <c r="J13" s="16">
        <v>2221045</v>
      </c>
      <c r="K13" s="16">
        <v>939264</v>
      </c>
      <c r="L13" s="16">
        <v>415780</v>
      </c>
      <c r="M13" s="16">
        <v>1593259</v>
      </c>
      <c r="N13" s="16">
        <f t="shared" si="0"/>
        <v>114078437</v>
      </c>
      <c r="O13" s="18">
        <f>SUM(N13)/N24</f>
        <v>6.5756587279842292E-3</v>
      </c>
    </row>
    <row r="14" spans="1:15" s="9" customFormat="1" x14ac:dyDescent="0.35">
      <c r="A14" s="9" t="s">
        <v>19</v>
      </c>
      <c r="B14" s="7">
        <v>3247386</v>
      </c>
      <c r="C14" s="7">
        <v>1687780</v>
      </c>
      <c r="D14" s="16">
        <v>154886698</v>
      </c>
      <c r="E14" s="16">
        <v>8287760</v>
      </c>
      <c r="F14" s="16">
        <v>2971062</v>
      </c>
      <c r="G14" s="16">
        <v>7501066</v>
      </c>
      <c r="H14" s="16">
        <v>3003981</v>
      </c>
      <c r="I14" s="16">
        <v>1723807</v>
      </c>
      <c r="J14" s="16">
        <v>8531624</v>
      </c>
      <c r="K14" s="16">
        <v>2881304</v>
      </c>
      <c r="L14" s="16">
        <v>3084979</v>
      </c>
      <c r="M14" s="16">
        <v>8732236</v>
      </c>
      <c r="N14" s="16">
        <f t="shared" ref="N14" si="1">SUM(B14:M14)</f>
        <v>206539683</v>
      </c>
      <c r="O14" s="18">
        <f>SUM(N14)/N24</f>
        <v>1.190526890891787E-2</v>
      </c>
    </row>
    <row r="15" spans="1:15" s="9" customFormat="1" x14ac:dyDescent="0.35">
      <c r="A15" s="9" t="s">
        <v>8</v>
      </c>
      <c r="B15" s="7">
        <v>10515164</v>
      </c>
      <c r="C15" s="7">
        <v>6395737</v>
      </c>
      <c r="D15" s="16">
        <v>622821516</v>
      </c>
      <c r="E15" s="16">
        <v>33991058</v>
      </c>
      <c r="F15" s="16">
        <v>8437675</v>
      </c>
      <c r="G15" s="16">
        <v>17848002</v>
      </c>
      <c r="H15" s="16">
        <v>10623341</v>
      </c>
      <c r="I15" s="16">
        <v>6539762</v>
      </c>
      <c r="J15" s="16">
        <v>20921437</v>
      </c>
      <c r="K15" s="16">
        <v>10821512</v>
      </c>
      <c r="L15" s="16">
        <v>8576930</v>
      </c>
      <c r="M15" s="16">
        <v>19905989</v>
      </c>
      <c r="N15" s="16">
        <f t="shared" si="0"/>
        <v>777398123</v>
      </c>
      <c r="O15" s="18">
        <f>SUM(N15)/N24</f>
        <v>4.4810438212994685E-2</v>
      </c>
    </row>
    <row r="16" spans="1:15" s="9" customFormat="1" x14ac:dyDescent="0.35">
      <c r="A16" s="11" t="s">
        <v>13</v>
      </c>
      <c r="B16" s="7">
        <v>605895</v>
      </c>
      <c r="C16" s="7">
        <v>462046</v>
      </c>
      <c r="D16" s="16">
        <v>19035993</v>
      </c>
      <c r="E16" s="16">
        <v>1785112</v>
      </c>
      <c r="F16" s="16">
        <v>357132</v>
      </c>
      <c r="G16" s="16">
        <v>1550488</v>
      </c>
      <c r="H16" s="16">
        <v>847780</v>
      </c>
      <c r="I16" s="16">
        <v>358529</v>
      </c>
      <c r="J16" s="16">
        <v>1812712</v>
      </c>
      <c r="K16" s="16">
        <v>828992</v>
      </c>
      <c r="L16" s="16">
        <v>363057</v>
      </c>
      <c r="M16" s="16">
        <v>2036068</v>
      </c>
      <c r="N16" s="16">
        <f t="shared" si="0"/>
        <v>30043804</v>
      </c>
      <c r="O16" s="18">
        <f>SUM(N16)/N24</f>
        <v>1.7317716405462979E-3</v>
      </c>
    </row>
    <row r="17" spans="1:15" s="9" customFormat="1" x14ac:dyDescent="0.35">
      <c r="A17" s="11" t="s">
        <v>18</v>
      </c>
      <c r="B17" s="7">
        <v>766197</v>
      </c>
      <c r="C17" s="7">
        <v>375642</v>
      </c>
      <c r="D17" s="16">
        <v>27111282</v>
      </c>
      <c r="E17" s="16">
        <v>2562768</v>
      </c>
      <c r="F17" s="16">
        <v>881614</v>
      </c>
      <c r="G17" s="16">
        <v>3423616</v>
      </c>
      <c r="H17" s="16">
        <v>998377</v>
      </c>
      <c r="I17" s="16">
        <v>675744</v>
      </c>
      <c r="J17" s="16">
        <v>4377729</v>
      </c>
      <c r="K17" s="16">
        <v>925315</v>
      </c>
      <c r="L17" s="16">
        <v>970239</v>
      </c>
      <c r="M17" s="16">
        <v>4453564</v>
      </c>
      <c r="N17" s="16">
        <f t="shared" si="0"/>
        <v>47522087</v>
      </c>
      <c r="O17" s="18">
        <f>SUM((N17)/N24)</f>
        <v>2.7392470862269602E-3</v>
      </c>
    </row>
    <row r="18" spans="1:15" s="9" customFormat="1" x14ac:dyDescent="0.35">
      <c r="A18" s="9" t="s">
        <v>9</v>
      </c>
      <c r="B18" s="7">
        <v>9544485</v>
      </c>
      <c r="C18" s="7">
        <v>4492599</v>
      </c>
      <c r="D18" s="16">
        <v>687688723</v>
      </c>
      <c r="E18" s="16">
        <v>36906888</v>
      </c>
      <c r="F18" s="16">
        <v>7459395</v>
      </c>
      <c r="G18" s="16">
        <v>28808455</v>
      </c>
      <c r="H18" s="16">
        <v>8848231</v>
      </c>
      <c r="I18" s="16">
        <v>5614295</v>
      </c>
      <c r="J18" s="16">
        <v>32815366</v>
      </c>
      <c r="K18" s="16">
        <v>8790206</v>
      </c>
      <c r="L18" s="16">
        <v>7021976</v>
      </c>
      <c r="M18" s="16">
        <v>33805913</v>
      </c>
      <c r="N18" s="16">
        <f t="shared" si="0"/>
        <v>871796532</v>
      </c>
      <c r="O18" s="18">
        <f>SUM(N18)/N24</f>
        <v>5.0251709485397159E-2</v>
      </c>
    </row>
    <row r="19" spans="1:15" s="9" customFormat="1" x14ac:dyDescent="0.35">
      <c r="A19" s="9" t="s">
        <v>17</v>
      </c>
      <c r="B19" s="7">
        <v>8015907</v>
      </c>
      <c r="C19" s="7">
        <v>3284789</v>
      </c>
      <c r="D19" s="16">
        <v>393479910</v>
      </c>
      <c r="E19" s="16">
        <v>21570602</v>
      </c>
      <c r="F19" s="16">
        <v>4810179</v>
      </c>
      <c r="G19" s="16">
        <v>9785315</v>
      </c>
      <c r="H19" s="16">
        <v>9223469</v>
      </c>
      <c r="I19" s="16">
        <v>3068098</v>
      </c>
      <c r="J19" s="16">
        <v>11783080</v>
      </c>
      <c r="K19" s="17">
        <v>7456617</v>
      </c>
      <c r="L19" s="17">
        <v>5163370</v>
      </c>
      <c r="M19" s="17">
        <v>11387033</v>
      </c>
      <c r="N19" s="16">
        <f t="shared" si="0"/>
        <v>489028369</v>
      </c>
      <c r="O19" s="18">
        <f>SUM(N19)/N24</f>
        <v>2.8188356602806035E-2</v>
      </c>
    </row>
    <row r="20" spans="1:15" s="9" customFormat="1" x14ac:dyDescent="0.35">
      <c r="A20" s="9" t="s">
        <v>10</v>
      </c>
      <c r="B20" s="7">
        <v>11330491</v>
      </c>
      <c r="C20" s="7">
        <v>6574253</v>
      </c>
      <c r="D20" s="16">
        <v>1073123748</v>
      </c>
      <c r="E20" s="16">
        <v>42545908</v>
      </c>
      <c r="F20" s="16">
        <v>7772987</v>
      </c>
      <c r="G20" s="16">
        <v>26456605</v>
      </c>
      <c r="H20" s="16">
        <v>11755267</v>
      </c>
      <c r="I20" s="16">
        <v>7335859</v>
      </c>
      <c r="J20" s="16">
        <v>30670847</v>
      </c>
      <c r="K20" s="17">
        <v>11149520</v>
      </c>
      <c r="L20" s="17">
        <v>7517342</v>
      </c>
      <c r="M20" s="17">
        <v>31073565</v>
      </c>
      <c r="N20" s="16">
        <f t="shared" si="0"/>
        <v>1267306392</v>
      </c>
      <c r="O20" s="18">
        <f>SUM(N20)/N24</f>
        <v>7.3049513621798678E-2</v>
      </c>
    </row>
    <row r="21" spans="1:15" s="9" customFormat="1" x14ac:dyDescent="0.35">
      <c r="A21" s="9" t="s">
        <v>11</v>
      </c>
      <c r="B21" s="7">
        <v>17802230</v>
      </c>
      <c r="C21" s="7">
        <v>6625290</v>
      </c>
      <c r="D21" s="16">
        <v>1534264596</v>
      </c>
      <c r="E21" s="16">
        <v>46215458</v>
      </c>
      <c r="F21" s="16">
        <v>9249621</v>
      </c>
      <c r="G21" s="16">
        <v>135635804</v>
      </c>
      <c r="H21" s="16">
        <v>15432179</v>
      </c>
      <c r="I21" s="16">
        <v>6437180</v>
      </c>
      <c r="J21" s="16">
        <v>145740149</v>
      </c>
      <c r="K21" s="16">
        <v>12783226</v>
      </c>
      <c r="L21" s="16">
        <v>10543175</v>
      </c>
      <c r="M21" s="16">
        <v>143534884</v>
      </c>
      <c r="N21" s="16">
        <f t="shared" si="0"/>
        <v>2084263792</v>
      </c>
      <c r="O21" s="18">
        <f>SUM(N21)/N24</f>
        <v>0.12014021015458255</v>
      </c>
    </row>
    <row r="22" spans="1:15" s="9" customFormat="1" x14ac:dyDescent="0.35">
      <c r="A22" s="9" t="s">
        <v>16</v>
      </c>
      <c r="B22" s="7">
        <v>60940733</v>
      </c>
      <c r="C22" s="15">
        <v>24851997</v>
      </c>
      <c r="D22" s="15">
        <v>6084849485</v>
      </c>
      <c r="E22" s="14">
        <v>234453320</v>
      </c>
      <c r="F22" s="15">
        <v>26945072</v>
      </c>
      <c r="G22" s="14">
        <v>742668283</v>
      </c>
      <c r="H22" s="15">
        <v>49014586</v>
      </c>
      <c r="I22" s="14">
        <v>23445335</v>
      </c>
      <c r="J22" s="14">
        <v>779503252</v>
      </c>
      <c r="K22" s="14">
        <v>43176347</v>
      </c>
      <c r="L22" s="14">
        <v>31534308</v>
      </c>
      <c r="M22" s="15">
        <v>778072389</v>
      </c>
      <c r="N22" s="16">
        <f t="shared" si="0"/>
        <v>8879455107</v>
      </c>
      <c r="O22" s="18">
        <f>SUM(N22)/N24</f>
        <v>0.51182561761508605</v>
      </c>
    </row>
    <row r="23" spans="1:15" x14ac:dyDescent="0.35">
      <c r="A23" s="9" t="s">
        <v>12</v>
      </c>
      <c r="B23" s="7">
        <v>7035263</v>
      </c>
      <c r="C23" s="7">
        <v>3062741</v>
      </c>
      <c r="D23" s="7">
        <v>308212176</v>
      </c>
      <c r="E23" s="7">
        <v>14234117</v>
      </c>
      <c r="F23" s="7">
        <v>4209694</v>
      </c>
      <c r="G23" s="7">
        <v>8301840</v>
      </c>
      <c r="H23" s="7">
        <v>6992614</v>
      </c>
      <c r="I23" s="7">
        <v>3185481</v>
      </c>
      <c r="J23" s="7">
        <v>10728160</v>
      </c>
      <c r="K23" s="7">
        <v>6302562</v>
      </c>
      <c r="L23" s="7">
        <v>4377241</v>
      </c>
      <c r="M23" s="7">
        <v>9426760</v>
      </c>
      <c r="N23" s="16">
        <f t="shared" si="0"/>
        <v>386068649</v>
      </c>
      <c r="O23" s="18">
        <f>SUM(N23)/N24</f>
        <v>2.2253598034464039E-2</v>
      </c>
    </row>
    <row r="24" spans="1:15" x14ac:dyDescent="0.35">
      <c r="A24" s="12" t="s">
        <v>14</v>
      </c>
      <c r="B24" s="7">
        <f>SUM(B9:B23)</f>
        <v>157149408</v>
      </c>
      <c r="C24" s="7">
        <f>SUM(C9:C23)</f>
        <v>72425588</v>
      </c>
      <c r="D24" s="7">
        <f>SUM((D9:D23))</f>
        <v>12840654211</v>
      </c>
      <c r="E24" s="7">
        <f>SUM((E9:E23))</f>
        <v>523887482</v>
      </c>
      <c r="F24" s="7">
        <f>SUM((F9:F23))</f>
        <v>91103605</v>
      </c>
      <c r="G24" s="7">
        <f>SUM((G9:G23))</f>
        <v>1027831171</v>
      </c>
      <c r="H24" s="7">
        <f t="shared" ref="H24:M24" si="2">SUM(H9:H23)</f>
        <v>143617470</v>
      </c>
      <c r="I24" s="7">
        <f>SUM(I9:I23)</f>
        <v>75392914</v>
      </c>
      <c r="J24" s="7">
        <f t="shared" si="2"/>
        <v>1099233909</v>
      </c>
      <c r="K24" s="7">
        <f t="shared" si="2"/>
        <v>129008545</v>
      </c>
      <c r="L24" s="7">
        <f t="shared" si="2"/>
        <v>97321300</v>
      </c>
      <c r="M24" s="7">
        <f t="shared" si="2"/>
        <v>1090968921</v>
      </c>
      <c r="N24" s="16">
        <f t="shared" si="0"/>
        <v>17348594524</v>
      </c>
      <c r="O24" s="18">
        <f>SUM(N24)/N24</f>
        <v>1</v>
      </c>
    </row>
    <row r="25" spans="1:15" x14ac:dyDescent="0.35">
      <c r="A25" s="10"/>
    </row>
  </sheetData>
  <mergeCells count="1">
    <mergeCell ref="A1:L3"/>
  </mergeCells>
  <phoneticPr fontId="7" type="noConversion"/>
  <pageMargins left="0.7" right="0.7" top="0.75" bottom="0.75" header="0.3" footer="0.3"/>
  <pageSetup orientation="portrait" r:id="rId1"/>
  <ignoredErrors>
    <ignoredError sqref="B24:H24 J24:M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